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060" yWindow="460" windowWidth="19480" windowHeight="14660" activeTab="4"/>
  </bookViews>
  <sheets>
    <sheet name="Serienbrief" sheetId="1" r:id="rId1"/>
    <sheet name="Datenblatt" sheetId="2" r:id="rId2"/>
    <sheet name="Eintrag" sheetId="3" r:id="rId3"/>
    <sheet name="Berechnungen" sheetId="4" r:id="rId4"/>
    <sheet name="Spielplan" sheetId="5" r:id="rId5"/>
    <sheet name="Ergebnisse" sheetId="6" r:id="rId6"/>
  </sheets>
  <externalReferences>
    <externalReference r:id="rId9"/>
  </externalReferences>
  <definedNames>
    <definedName name="__EdFJsKAA" localSheetId="3" hidden="1">[1]!Tabelle12</definedName>
    <definedName name="RECORDER">'Makro3'!$C:$C</definedName>
    <definedName name="_xlnm.Print_Area" localSheetId="2">'Eintrag'!$A$1:$AP$33</definedName>
    <definedName name="_xlnm.Print_Area" localSheetId="0">'Serienbrief'!#REF!</definedName>
    <definedName name="_xlnm.Print_Area" localSheetId="4">'Spielplan'!$A$1:$L$40</definedName>
    <definedName name="grund">#REF!</definedName>
    <definedName name="Makro3">'Makro3'!$A$1</definedName>
    <definedName name="Makro4">'Makro3'!#REF!</definedName>
    <definedName name="Makro5">'Makro3'!$C$1</definedName>
    <definedName name="Tabelle12">#REF!</definedName>
    <definedName name="Tabellen_berechnen">#REF!</definedName>
  </definedNames>
  <calcPr fullCalcOnLoad="1"/>
</workbook>
</file>

<file path=xl/comments2.xml><?xml version="1.0" encoding="utf-8"?>
<comments xmlns="http://schemas.openxmlformats.org/spreadsheetml/2006/main">
  <authors>
    <author>Karl Wei?</author>
  </authors>
  <commentList>
    <comment ref="D10" authorId="0">
      <text>
        <r>
          <rPr>
            <b/>
            <sz val="8"/>
            <color indexed="10"/>
            <rFont val="Tahoma"/>
            <family val="2"/>
          </rPr>
          <t>Bitte Uhrzeitformat eingeben: z.B.: 0:30</t>
        </r>
      </text>
    </comment>
    <comment ref="C20" authorId="0">
      <text>
        <r>
          <rPr>
            <b/>
            <sz val="8"/>
            <color indexed="10"/>
            <rFont val="Tahoma"/>
            <family val="2"/>
          </rPr>
          <t>Bitte Uhrzeitformat eingeben: z.B.: 0:30</t>
        </r>
      </text>
    </comment>
    <comment ref="A25" authorId="0">
      <text>
        <r>
          <rPr>
            <b/>
            <sz val="8"/>
            <color indexed="10"/>
            <rFont val="Tahoma"/>
            <family val="2"/>
          </rPr>
          <t>Hier können Sie zehn Zeilen Text einfügen!</t>
        </r>
      </text>
    </comment>
    <comment ref="A36" authorId="0">
      <text>
        <r>
          <rPr>
            <b/>
            <sz val="8"/>
            <color indexed="10"/>
            <rFont val="Tahoma"/>
            <family val="2"/>
          </rPr>
          <t>Hier können Sie vier Zeilen Text einfügen!</t>
        </r>
      </text>
    </comment>
    <comment ref="G20" authorId="0">
      <text>
        <r>
          <rPr>
            <b/>
            <sz val="8"/>
            <color indexed="10"/>
            <rFont val="Tahoma"/>
            <family val="2"/>
          </rPr>
          <t>Bitte Uhrzeitformat eingeben: z.B.: 0:30</t>
        </r>
      </text>
    </comment>
  </commentList>
</comments>
</file>

<file path=xl/sharedStrings.xml><?xml version="1.0" encoding="utf-8"?>
<sst xmlns="http://schemas.openxmlformats.org/spreadsheetml/2006/main" count="687" uniqueCount="154">
  <si>
    <t>Datum:</t>
  </si>
  <si>
    <t>Nr. 1:</t>
  </si>
  <si>
    <t>Nr. 2:</t>
  </si>
  <si>
    <t>Nr. 3:</t>
  </si>
  <si>
    <t>Nr. 4:</t>
  </si>
  <si>
    <t>Nr. 5:</t>
  </si>
  <si>
    <t>Ergebnisse:</t>
  </si>
  <si>
    <t>Sätze</t>
  </si>
  <si>
    <t>Bälle gesamt</t>
  </si>
  <si>
    <t>1. Satz</t>
  </si>
  <si>
    <t>2. Satz</t>
  </si>
  <si>
    <t>Pkt.</t>
  </si>
  <si>
    <t>Spieljahr :</t>
  </si>
  <si>
    <t>Spiele</t>
  </si>
  <si>
    <t>Kontrolle</t>
  </si>
  <si>
    <t>Eins</t>
  </si>
  <si>
    <t>:</t>
  </si>
  <si>
    <t>Zwei</t>
  </si>
  <si>
    <t>/</t>
  </si>
  <si>
    <t>(</t>
  </si>
  <si>
    <t>)</t>
  </si>
  <si>
    <t>Klasse :</t>
  </si>
  <si>
    <t>[</t>
  </si>
  <si>
    <t>,</t>
  </si>
  <si>
    <t>]</t>
  </si>
  <si>
    <t>Drei</t>
  </si>
  <si>
    <t>Kennbuchstaben :</t>
  </si>
  <si>
    <t>Vier</t>
  </si>
  <si>
    <t>Fünf</t>
  </si>
  <si>
    <t>Mannschaften :</t>
  </si>
  <si>
    <t>Sp</t>
  </si>
  <si>
    <t>S</t>
  </si>
  <si>
    <t>U</t>
  </si>
  <si>
    <t>N</t>
  </si>
  <si>
    <t>Bälle</t>
  </si>
  <si>
    <t>Punkte</t>
  </si>
  <si>
    <t>+</t>
  </si>
  <si>
    <t>-</t>
  </si>
  <si>
    <t>Diff.</t>
  </si>
  <si>
    <t>1.</t>
  </si>
  <si>
    <t>2.</t>
  </si>
  <si>
    <t>3.</t>
  </si>
  <si>
    <t>4.</t>
  </si>
  <si>
    <t>5.</t>
  </si>
  <si>
    <t>NR</t>
  </si>
  <si>
    <t>R</t>
  </si>
  <si>
    <t>F</t>
  </si>
  <si>
    <t>Zeit</t>
  </si>
  <si>
    <t>Mannschaft A</t>
  </si>
  <si>
    <t>Mannschaft B</t>
  </si>
  <si>
    <t>Schiedsrichter</t>
  </si>
  <si>
    <t>Erg.</t>
  </si>
  <si>
    <t>Tabelle4 (G)</t>
  </si>
  <si>
    <t>3. Satz</t>
  </si>
  <si>
    <t>TabelleBerechnungen</t>
  </si>
  <si>
    <t>Nr. 6:</t>
  </si>
  <si>
    <t>Sechs</t>
  </si>
  <si>
    <t>6.</t>
  </si>
  <si>
    <t>Organisatoren:</t>
  </si>
  <si>
    <t>Veranstaltung:</t>
  </si>
  <si>
    <t>Spieljahr</t>
  </si>
  <si>
    <t>Begrüßung:</t>
  </si>
  <si>
    <t>Bewerbe</t>
  </si>
  <si>
    <t>Kennbuchstabe:</t>
  </si>
  <si>
    <t>Spielmodus:</t>
  </si>
  <si>
    <t>Ergebnisse</t>
  </si>
  <si>
    <t>Diff</t>
  </si>
  <si>
    <t>Klasse</t>
  </si>
  <si>
    <t>Spielbeginn:</t>
  </si>
  <si>
    <t>Text für Spielplan:</t>
  </si>
  <si>
    <t>Schiedsgericht:</t>
  </si>
  <si>
    <t>Text für Ergebnisse:</t>
  </si>
  <si>
    <t>Spielzeit:</t>
  </si>
  <si>
    <t>Anschreiber und zwei Linienrichter stellen die eingeteilten Mannschaften</t>
  </si>
  <si>
    <t xml:space="preserve">Wir wünschen allen Mannschaften viel Erfolg! </t>
  </si>
  <si>
    <t>Schiedsrichter stellt der Ausrichter</t>
  </si>
  <si>
    <t>Qualifikations-, Halbfinal-, Platzspiele: 2 Gewinnsätze,</t>
  </si>
  <si>
    <t>Satzquotient</t>
  </si>
  <si>
    <t>nationale_Wertung</t>
  </si>
  <si>
    <t>Halbfinalspiele</t>
  </si>
  <si>
    <t>Finalspiele</t>
  </si>
  <si>
    <t>Herzliche Gratulation dem Turniersieger!!</t>
  </si>
  <si>
    <t>Tabelle:</t>
  </si>
  <si>
    <t>Endstand :</t>
  </si>
  <si>
    <t>Platz 5./6.</t>
  </si>
  <si>
    <t>Code</t>
  </si>
  <si>
    <t>Linienrichter</t>
  </si>
  <si>
    <t>Ergebnis</t>
  </si>
  <si>
    <t>Spalte A: Spielklassen</t>
  </si>
  <si>
    <t>U18M</t>
  </si>
  <si>
    <t>männliche Jugend U 18</t>
  </si>
  <si>
    <t>U18W</t>
  </si>
  <si>
    <t>weibliche Jugend U 18</t>
  </si>
  <si>
    <t>U14M</t>
  </si>
  <si>
    <t>männliche Jugend U 14</t>
  </si>
  <si>
    <t>U14W</t>
  </si>
  <si>
    <t>weibliche Jugend U 14</t>
  </si>
  <si>
    <t>Spalte B: Vorrunde/Hauptrunde</t>
  </si>
  <si>
    <t>Gruppe A</t>
  </si>
  <si>
    <t>Gruppe B</t>
  </si>
  <si>
    <t>Gruppe C</t>
  </si>
  <si>
    <t>Eintragung in Spiel-</t>
  </si>
  <si>
    <t>Gruppe D</t>
  </si>
  <si>
    <t>planübersicht !</t>
  </si>
  <si>
    <t>Gruppe E</t>
  </si>
  <si>
    <t>Gruppe F</t>
  </si>
  <si>
    <t>Gruppe G</t>
  </si>
  <si>
    <t>Gruppe H</t>
  </si>
  <si>
    <t>Kreuz- und Finalspiele</t>
  </si>
  <si>
    <t>Spalte C: Spielnummer</t>
  </si>
  <si>
    <t>zweistellig, Buchstabe muss entfallen, da</t>
  </si>
  <si>
    <t>bereits in Spalte B definiert</t>
  </si>
  <si>
    <t>Anschreiber/Linienrichter</t>
  </si>
  <si>
    <t>Feld</t>
  </si>
  <si>
    <t>2. Gruppe A</t>
  </si>
  <si>
    <t>3. Gruppe A</t>
  </si>
  <si>
    <t>2. Gruppe B</t>
  </si>
  <si>
    <t>3. Gruppe B</t>
  </si>
  <si>
    <t>Q1</t>
  </si>
  <si>
    <t>Q2</t>
  </si>
  <si>
    <t>6. Gruppe A</t>
  </si>
  <si>
    <t>6. Gruppe B</t>
  </si>
  <si>
    <t>Vorrunde: 2 Gruppen zu 6 Mannschaften, jeder gegen jeden, 2 Sätze bis 11 (max. 15:14)</t>
  </si>
  <si>
    <t>Der Gruppenerste ist für das Halbfinale qualifiziert.</t>
  </si>
  <si>
    <t>Qualifikation 1 und 2 für Halbfinale: Gruppenzweite gegen Gruppendritte</t>
  </si>
  <si>
    <t>Qualifikation 3 und 4 für Kreuzspiele: Gruppenvierte gegen Gruppenfünfte.</t>
  </si>
  <si>
    <t>Verlierer Qualifikation 1 und 2 spielen in den Kreuzspielen 1 und 2 gegen die Sieger aus der Qualifikation 3 und 4</t>
  </si>
  <si>
    <t>Verlierer Qualifikation 3 und 4 spielen in den Kreuzspielen 3 und 4 gegen die Gruppensechsten</t>
  </si>
  <si>
    <t>Jugend Europa Pokal</t>
  </si>
  <si>
    <t>Südtirol:</t>
  </si>
  <si>
    <t>Alle Spiele 2:11, 3:11 gewertet (Altersbeschränkung nicht erfüllt)</t>
  </si>
  <si>
    <t xml:space="preserve"> : </t>
  </si>
  <si>
    <t>U 14 M Vorrunde Gruppe A</t>
  </si>
  <si>
    <t>U14M A</t>
  </si>
  <si>
    <t>Codierung JEC 2015</t>
  </si>
  <si>
    <t xml:space="preserve">Vorrunde: 2 Sätze </t>
  </si>
  <si>
    <t xml:space="preserve">                     Linz-Urfahr 2017 </t>
  </si>
  <si>
    <t>JEP</t>
  </si>
  <si>
    <t>Samstag, 07.10.2017</t>
  </si>
  <si>
    <t>B1</t>
  </si>
  <si>
    <t>B2</t>
  </si>
  <si>
    <t>B3</t>
  </si>
  <si>
    <t>B4</t>
  </si>
  <si>
    <t>B5</t>
  </si>
  <si>
    <t>B6</t>
  </si>
  <si>
    <t>Schwaben</t>
  </si>
  <si>
    <t>Jugend U 14 männl Gruppe B</t>
  </si>
  <si>
    <t>Jugend U 14 männlich Vorrunde Gruppe B</t>
  </si>
  <si>
    <t>Oberösterreich</t>
  </si>
  <si>
    <t>Niedersachsen</t>
  </si>
  <si>
    <t>Zürich-Schaffhausen</t>
  </si>
  <si>
    <t>Niederösterreich</t>
  </si>
  <si>
    <t>Rheinland</t>
  </si>
  <si>
    <t>Gruppe B: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</si>
</sst>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öS&quot;\ #,##0.00;[Red]&quot;-&quot;&quot;öS&quot;\ #,##0.00"/>
    <numFmt numFmtId="187" formatCode="d/m/yy"/>
    <numFmt numFmtId="188" formatCode="h:mm"/>
    <numFmt numFmtId="189" formatCode="00"/>
    <numFmt numFmtId="190" formatCode="d/\ mmmm\ yyyy"/>
    <numFmt numFmtId="191" formatCode="hh:mm&quot; Uhr&quot;;@"/>
    <numFmt numFmtId="192" formatCode="0#"/>
  </numFmts>
  <fonts count="97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MS Sans"/>
      <family val="0"/>
    </font>
    <font>
      <u val="single"/>
      <sz val="10"/>
      <color indexed="12"/>
      <name val="MS Sans"/>
      <family val="0"/>
    </font>
    <font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MS Sans"/>
      <family val="0"/>
    </font>
    <font>
      <sz val="10"/>
      <color indexed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u val="single"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21"/>
      <name val="Arial"/>
      <family val="2"/>
    </font>
    <font>
      <b/>
      <sz val="11"/>
      <color indexed="21"/>
      <name val="Arial"/>
      <family val="2"/>
    </font>
    <font>
      <b/>
      <sz val="26"/>
      <name val="Calibri"/>
      <family val="2"/>
    </font>
    <font>
      <b/>
      <sz val="16"/>
      <color indexed="10"/>
      <name val="Arial"/>
      <family val="2"/>
    </font>
    <font>
      <b/>
      <sz val="12"/>
      <color indexed="10"/>
      <name val="MS Sans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u val="single"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MS Sans"/>
      <family val="0"/>
    </font>
    <font>
      <b/>
      <sz val="8"/>
      <name val="MS San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6" borderId="2" applyNumberFormat="0" applyAlignment="0" applyProtection="0"/>
    <xf numFmtId="0" fontId="4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186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2" borderId="9" applyNumberFormat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Continuous"/>
      <protection/>
    </xf>
    <xf numFmtId="0" fontId="10" fillId="0" borderId="11" xfId="0" applyFont="1" applyBorder="1" applyAlignment="1" applyProtection="1">
      <alignment horizontal="centerContinuous"/>
      <protection/>
    </xf>
    <xf numFmtId="0" fontId="19" fillId="0" borderId="12" xfId="0" applyFont="1" applyBorder="1" applyAlignment="1" applyProtection="1">
      <alignment horizontal="centerContinuous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2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189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189" fontId="18" fillId="0" borderId="0" xfId="0" applyNumberFormat="1" applyFont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16" xfId="0" applyFont="1" applyFill="1" applyBorder="1" applyAlignment="1">
      <alignment horizontal="center"/>
    </xf>
    <xf numFmtId="188" fontId="6" fillId="0" borderId="0" xfId="0" applyNumberFormat="1" applyFont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87" fontId="10" fillId="0" borderId="0" xfId="0" applyNumberFormat="1" applyFont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right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12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188" fontId="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0" fontId="5" fillId="0" borderId="0" xfId="47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right"/>
      <protection/>
    </xf>
    <xf numFmtId="20" fontId="6" fillId="0" borderId="0" xfId="0" applyNumberFormat="1" applyFont="1" applyAlignment="1" applyProtection="1">
      <alignment/>
      <protection locked="0"/>
    </xf>
    <xf numFmtId="191" fontId="6" fillId="0" borderId="0" xfId="0" applyNumberFormat="1" applyFont="1" applyAlignment="1">
      <alignment horizontal="left"/>
    </xf>
    <xf numFmtId="0" fontId="9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25" fillId="0" borderId="0" xfId="0" applyFont="1" applyAlignment="1">
      <alignment/>
    </xf>
    <xf numFmtId="20" fontId="6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17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188" fontId="6" fillId="0" borderId="14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20" fontId="9" fillId="33" borderId="16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192" fontId="6" fillId="35" borderId="16" xfId="0" applyNumberFormat="1" applyFont="1" applyFill="1" applyBorder="1" applyAlignment="1">
      <alignment horizontal="center"/>
    </xf>
    <xf numFmtId="0" fontId="36" fillId="35" borderId="16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20" fontId="6" fillId="0" borderId="16" xfId="0" applyNumberFormat="1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/>
      <protection locked="0"/>
    </xf>
    <xf numFmtId="0" fontId="6" fillId="35" borderId="16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/>
      <protection locked="0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82" fillId="29" borderId="16" xfId="48" applyFont="1" applyBorder="1" applyAlignment="1">
      <alignment/>
    </xf>
    <xf numFmtId="0" fontId="82" fillId="29" borderId="20" xfId="48" applyFont="1" applyBorder="1" applyAlignment="1">
      <alignment/>
    </xf>
    <xf numFmtId="0" fontId="82" fillId="29" borderId="21" xfId="48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Fill="1" applyBorder="1" applyAlignment="1">
      <alignment/>
    </xf>
    <xf numFmtId="192" fontId="6" fillId="0" borderId="11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2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2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12" fillId="28" borderId="16" xfId="46" applyFont="1" applyBorder="1" applyAlignment="1">
      <alignment horizontal="center"/>
    </xf>
    <xf numFmtId="188" fontId="12" fillId="28" borderId="16" xfId="46" applyNumberFormat="1" applyFont="1" applyBorder="1" applyAlignment="1">
      <alignment horizontal="center"/>
    </xf>
    <xf numFmtId="0" fontId="12" fillId="28" borderId="16" xfId="46" applyFont="1" applyBorder="1" applyAlignment="1">
      <alignment horizontal="left"/>
    </xf>
    <xf numFmtId="188" fontId="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20" fontId="6" fillId="0" borderId="16" xfId="0" applyNumberFormat="1" applyFont="1" applyFill="1" applyBorder="1" applyAlignment="1">
      <alignment horizontal="center"/>
    </xf>
    <xf numFmtId="0" fontId="83" fillId="0" borderId="0" xfId="0" applyFont="1" applyAlignment="1" applyProtection="1">
      <alignment horizontal="left"/>
      <protection/>
    </xf>
    <xf numFmtId="0" fontId="84" fillId="0" borderId="0" xfId="0" applyFont="1" applyAlignment="1" applyProtection="1">
      <alignment horizontal="left"/>
      <protection/>
    </xf>
    <xf numFmtId="0" fontId="84" fillId="0" borderId="0" xfId="0" applyFont="1" applyAlignment="1" applyProtection="1">
      <alignment horizontal="center"/>
      <protection/>
    </xf>
    <xf numFmtId="0" fontId="83" fillId="0" borderId="0" xfId="0" applyFont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84" fillId="0" borderId="0" xfId="0" applyFont="1" applyAlignment="1">
      <alignment/>
    </xf>
    <xf numFmtId="0" fontId="84" fillId="0" borderId="0" xfId="0" applyFont="1" applyAlignment="1" applyProtection="1">
      <alignment horizontal="center"/>
      <protection locked="0"/>
    </xf>
    <xf numFmtId="0" fontId="83" fillId="0" borderId="0" xfId="0" applyFont="1" applyAlignment="1" applyProtection="1">
      <alignment/>
      <protection/>
    </xf>
    <xf numFmtId="0" fontId="85" fillId="0" borderId="0" xfId="0" applyFont="1" applyAlignment="1" applyProtection="1">
      <alignment horizontal="center"/>
      <protection/>
    </xf>
    <xf numFmtId="0" fontId="85" fillId="0" borderId="0" xfId="0" applyFont="1" applyAlignment="1" applyProtection="1">
      <alignment horizontal="left"/>
      <protection/>
    </xf>
    <xf numFmtId="0" fontId="86" fillId="0" borderId="0" xfId="0" applyFont="1" applyAlignment="1" applyProtection="1">
      <alignment horizontal="left"/>
      <protection/>
    </xf>
    <xf numFmtId="0" fontId="87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7" fillId="0" borderId="0" xfId="0" applyFont="1" applyAlignment="1" applyProtection="1">
      <alignment horizontal="left"/>
      <protection/>
    </xf>
    <xf numFmtId="0" fontId="82" fillId="29" borderId="22" xfId="48" applyFont="1" applyBorder="1" applyAlignment="1">
      <alignment/>
    </xf>
    <xf numFmtId="192" fontId="6" fillId="0" borderId="16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/>
    </xf>
    <xf numFmtId="0" fontId="6" fillId="0" borderId="16" xfId="0" applyFon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89" fillId="0" borderId="16" xfId="0" applyFont="1" applyFill="1" applyBorder="1" applyAlignment="1">
      <alignment horizontal="left"/>
    </xf>
    <xf numFmtId="0" fontId="90" fillId="0" borderId="16" xfId="0" applyFont="1" applyFill="1" applyBorder="1" applyAlignment="1">
      <alignment horizontal="left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horizontal="right"/>
    </xf>
    <xf numFmtId="0" fontId="84" fillId="0" borderId="0" xfId="0" applyFont="1" applyAlignment="1">
      <alignment horizontal="left"/>
    </xf>
    <xf numFmtId="0" fontId="6" fillId="0" borderId="24" xfId="0" applyFont="1" applyFill="1" applyBorder="1" applyAlignment="1">
      <alignment horizontal="left"/>
    </xf>
    <xf numFmtId="0" fontId="9" fillId="0" borderId="14" xfId="0" applyFont="1" applyBorder="1" applyAlignment="1">
      <alignment/>
    </xf>
    <xf numFmtId="0" fontId="37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 locked="0"/>
    </xf>
    <xf numFmtId="20" fontId="6" fillId="36" borderId="16" xfId="0" applyNumberFormat="1" applyFont="1" applyFill="1" applyBorder="1" applyAlignment="1" applyProtection="1">
      <alignment horizontal="center"/>
      <protection locked="0"/>
    </xf>
    <xf numFmtId="0" fontId="6" fillId="36" borderId="16" xfId="0" applyFont="1" applyFill="1" applyBorder="1" applyAlignment="1" applyProtection="1">
      <alignment/>
      <protection locked="0"/>
    </xf>
    <xf numFmtId="192" fontId="6" fillId="36" borderId="16" xfId="0" applyNumberFormat="1" applyFont="1" applyFill="1" applyBorder="1" applyAlignment="1">
      <alignment horizontal="center"/>
    </xf>
    <xf numFmtId="0" fontId="6" fillId="37" borderId="16" xfId="0" applyFont="1" applyFill="1" applyBorder="1" applyAlignment="1">
      <alignment horizontal="left"/>
    </xf>
    <xf numFmtId="0" fontId="89" fillId="37" borderId="16" xfId="0" applyFont="1" applyFill="1" applyBorder="1" applyAlignment="1">
      <alignment horizontal="left"/>
    </xf>
    <xf numFmtId="0" fontId="91" fillId="0" borderId="0" xfId="0" applyFont="1" applyAlignment="1" applyProtection="1">
      <alignment horizontal="right"/>
      <protection/>
    </xf>
    <xf numFmtId="0" fontId="91" fillId="0" borderId="0" xfId="0" applyFont="1" applyAlignment="1" applyProtection="1">
      <alignment horizontal="center"/>
      <protection/>
    </xf>
    <xf numFmtId="0" fontId="92" fillId="0" borderId="0" xfId="0" applyFont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2" fillId="0" borderId="0" xfId="0" applyFont="1" applyAlignment="1" applyProtection="1">
      <alignment horizontal="center"/>
      <protection/>
    </xf>
    <xf numFmtId="189" fontId="92" fillId="0" borderId="0" xfId="0" applyNumberFormat="1" applyFont="1" applyAlignment="1" applyProtection="1">
      <alignment horizontal="right"/>
      <protection/>
    </xf>
    <xf numFmtId="0" fontId="91" fillId="0" borderId="0" xfId="0" applyFont="1" applyAlignment="1" applyProtection="1">
      <alignment/>
      <protection/>
    </xf>
    <xf numFmtId="0" fontId="92" fillId="0" borderId="0" xfId="0" applyFont="1" applyAlignment="1" applyProtection="1">
      <alignment horizontal="right"/>
      <protection/>
    </xf>
    <xf numFmtId="0" fontId="91" fillId="0" borderId="0" xfId="0" applyFont="1" applyAlignment="1" applyProtection="1">
      <alignment horizontal="left"/>
      <protection/>
    </xf>
    <xf numFmtId="0" fontId="6" fillId="37" borderId="24" xfId="0" applyFont="1" applyFill="1" applyBorder="1" applyAlignment="1">
      <alignment horizontal="center"/>
    </xf>
    <xf numFmtId="20" fontId="6" fillId="37" borderId="24" xfId="0" applyNumberFormat="1" applyFont="1" applyFill="1" applyBorder="1" applyAlignment="1">
      <alignment horizontal="center"/>
    </xf>
    <xf numFmtId="0" fontId="6" fillId="37" borderId="24" xfId="0" applyFont="1" applyFill="1" applyBorder="1" applyAlignment="1">
      <alignment horizontal="left"/>
    </xf>
    <xf numFmtId="0" fontId="6" fillId="37" borderId="16" xfId="0" applyFont="1" applyFill="1" applyBorder="1" applyAlignment="1">
      <alignment horizontal="center"/>
    </xf>
    <xf numFmtId="20" fontId="6" fillId="37" borderId="16" xfId="0" applyNumberFormat="1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20" fontId="9" fillId="38" borderId="16" xfId="0" applyNumberFormat="1" applyFont="1" applyFill="1" applyBorder="1" applyAlignment="1">
      <alignment horizontal="center"/>
    </xf>
    <xf numFmtId="0" fontId="9" fillId="38" borderId="16" xfId="0" applyFont="1" applyFill="1" applyBorder="1" applyAlignment="1">
      <alignment horizontal="left"/>
    </xf>
    <xf numFmtId="0" fontId="82" fillId="0" borderId="0" xfId="0" applyFont="1" applyAlignment="1">
      <alignment horizontal="right"/>
    </xf>
    <xf numFmtId="0" fontId="82" fillId="0" borderId="0" xfId="0" applyFont="1" applyAlignment="1" applyProtection="1">
      <alignment/>
      <protection locked="0"/>
    </xf>
    <xf numFmtId="0" fontId="82" fillId="0" borderId="0" xfId="0" applyFont="1" applyAlignment="1" applyProtection="1">
      <alignment/>
      <protection/>
    </xf>
    <xf numFmtId="0" fontId="93" fillId="0" borderId="0" xfId="0" applyFont="1" applyAlignment="1" applyProtection="1">
      <alignment horizontal="right"/>
      <protection/>
    </xf>
    <xf numFmtId="0" fontId="93" fillId="0" borderId="0" xfId="0" applyFont="1" applyAlignment="1" applyProtection="1">
      <alignment/>
      <protection locked="0"/>
    </xf>
    <xf numFmtId="0" fontId="82" fillId="0" borderId="0" xfId="0" applyFont="1" applyAlignment="1">
      <alignment horizontal="left"/>
    </xf>
    <xf numFmtId="0" fontId="82" fillId="0" borderId="0" xfId="0" applyFont="1" applyAlignment="1">
      <alignment/>
    </xf>
    <xf numFmtId="188" fontId="82" fillId="0" borderId="0" xfId="0" applyNumberFormat="1" applyFont="1" applyAlignment="1">
      <alignment/>
    </xf>
    <xf numFmtId="188" fontId="82" fillId="0" borderId="0" xfId="0" applyNumberFormat="1" applyFont="1" applyAlignment="1">
      <alignment horizontal="right"/>
    </xf>
    <xf numFmtId="0" fontId="61" fillId="31" borderId="10" xfId="51" applyFont="1" applyBorder="1" applyAlignment="1" applyProtection="1">
      <alignment horizontal="center" vertical="center"/>
      <protection locked="0"/>
    </xf>
    <xf numFmtId="0" fontId="61" fillId="31" borderId="11" xfId="5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61" fillId="31" borderId="18" xfId="51" applyFont="1" applyBorder="1" applyAlignment="1" applyProtection="1">
      <alignment horizontal="center" vertical="center"/>
      <protection locked="0"/>
    </xf>
    <xf numFmtId="0" fontId="61" fillId="31" borderId="0" xfId="5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61" fillId="31" borderId="13" xfId="51" applyFont="1" applyBorder="1" applyAlignment="1" applyProtection="1">
      <alignment horizontal="center" vertical="center"/>
      <protection locked="0"/>
    </xf>
    <xf numFmtId="0" fontId="61" fillId="31" borderId="14" xfId="5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4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right" vertical="center"/>
      <protection/>
    </xf>
    <xf numFmtId="0" fontId="82" fillId="0" borderId="0" xfId="0" applyFont="1" applyAlignment="1" applyProtection="1">
      <alignment horizontal="left"/>
      <protection/>
    </xf>
    <xf numFmtId="0" fontId="95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8" fillId="0" borderId="0" xfId="0" applyFont="1" applyAlignment="1">
      <alignment horizontal="right" vertical="center"/>
    </xf>
    <xf numFmtId="0" fontId="8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90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990600</xdr:colOff>
      <xdr:row>4</xdr:row>
      <xdr:rowOff>0</xdr:rowOff>
    </xdr:to>
    <xdr:pic>
      <xdr:nvPicPr>
        <xdr:cNvPr id="1" name="Grafik 14" descr="Logo Jugend Europa Pokal Faustball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3152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838200</xdr:colOff>
      <xdr:row>4</xdr:row>
      <xdr:rowOff>76200</xdr:rowOff>
    </xdr:from>
    <xdr:ext cx="285750" cy="266700"/>
    <xdr:sp fLocksText="0">
      <xdr:nvSpPr>
        <xdr:cNvPr id="2" name="Textfeld 1"/>
        <xdr:cNvSpPr txBox="1">
          <a:spLocks noChangeArrowheads="1"/>
        </xdr:cNvSpPr>
      </xdr:nvSpPr>
      <xdr:spPr>
        <a:xfrm>
          <a:off x="16935450" y="1323975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oneCellAnchor>
  <xdr:oneCellAnchor>
    <xdr:from>
      <xdr:col>45</xdr:col>
      <xdr:colOff>476250</xdr:colOff>
      <xdr:row>4</xdr:row>
      <xdr:rowOff>161925</xdr:rowOff>
    </xdr:from>
    <xdr:ext cx="209550" cy="276225"/>
    <xdr:sp fLocksText="0">
      <xdr:nvSpPr>
        <xdr:cNvPr id="3" name="Textfeld 2"/>
        <xdr:cNvSpPr txBox="1">
          <a:spLocks noChangeArrowheads="1"/>
        </xdr:cNvSpPr>
      </xdr:nvSpPr>
      <xdr:spPr>
        <a:xfrm>
          <a:off x="17487900" y="14097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257175</xdr:colOff>
      <xdr:row>2</xdr:row>
      <xdr:rowOff>0</xdr:rowOff>
    </xdr:from>
    <xdr:to>
      <xdr:col>51</xdr:col>
      <xdr:colOff>19050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05300" y="333375"/>
          <a:ext cx="2705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TABELLE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304800</xdr:colOff>
      <xdr:row>4</xdr:row>
      <xdr:rowOff>38100</xdr:rowOff>
    </xdr:to>
    <xdr:pic>
      <xdr:nvPicPr>
        <xdr:cNvPr id="1" name="Grafik 14" descr="Logo Jugend Europa Pokal Faustball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381000</xdr:colOff>
      <xdr:row>4</xdr:row>
      <xdr:rowOff>0</xdr:rowOff>
    </xdr:to>
    <xdr:pic>
      <xdr:nvPicPr>
        <xdr:cNvPr id="1" name="Grafik 14" descr="Logo Jugend Europa Pokal Faustball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676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EXCEL\NG\PLAN\TAB9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9"/>
    </sheetNames>
    <definedNames>
      <definedName name="Tabelle12" refersTo="=TAB9!$A$1"/>
    </definedNames>
    <sheetDataSet>
      <sheetData sheetId="0">
        <row r="1">
          <cell r="A1" t="str">
            <v>Tabelle9 (T)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M26" sqref="M26"/>
    </sheetView>
  </sheetViews>
  <sheetFormatPr defaultColWidth="12.00390625" defaultRowHeight="12.75"/>
  <cols>
    <col min="1" max="1" width="2.625" style="44" bestFit="1" customWidth="1"/>
    <col min="2" max="2" width="2.625" style="31" bestFit="1" customWidth="1"/>
    <col min="3" max="3" width="3.375" style="31" bestFit="1" customWidth="1"/>
    <col min="4" max="4" width="5.75390625" style="31" bestFit="1" customWidth="1"/>
    <col min="5" max="5" width="8.75390625" style="95" bestFit="1" customWidth="1"/>
    <col min="6" max="6" width="4.25390625" style="31" bestFit="1" customWidth="1"/>
    <col min="7" max="7" width="3.375" style="31" bestFit="1" customWidth="1"/>
    <col min="8" max="8" width="2.375" style="31" bestFit="1" customWidth="1"/>
    <col min="9" max="9" width="6.625" style="31" bestFit="1" customWidth="1"/>
    <col min="10" max="11" width="21.00390625" style="31" bestFit="1" customWidth="1"/>
    <col min="12" max="12" width="19.75390625" style="31" bestFit="1" customWidth="1"/>
    <col min="13" max="13" width="21.00390625" style="31" bestFit="1" customWidth="1"/>
    <col min="14" max="14" width="10.375" style="31" bestFit="1" customWidth="1"/>
    <col min="15" max="15" width="1.75390625" style="31" customWidth="1"/>
    <col min="16" max="16" width="12.00390625" style="95" customWidth="1"/>
    <col min="17" max="17" width="12.00390625" style="31" customWidth="1"/>
    <col min="18" max="18" width="15.375" style="31" customWidth="1"/>
    <col min="19" max="19" width="2.25390625" style="95" bestFit="1" customWidth="1"/>
    <col min="20" max="16384" width="12.00390625" style="31" customWidth="1"/>
  </cols>
  <sheetData>
    <row r="1" spans="1:19" ht="15.75">
      <c r="A1" s="242" t="s">
        <v>85</v>
      </c>
      <c r="B1" s="243"/>
      <c r="C1" s="243"/>
      <c r="D1" s="244"/>
      <c r="E1" s="125" t="s">
        <v>67</v>
      </c>
      <c r="F1" s="125" t="s">
        <v>44</v>
      </c>
      <c r="G1" s="126" t="s">
        <v>45</v>
      </c>
      <c r="H1" s="126" t="s">
        <v>46</v>
      </c>
      <c r="I1" s="127" t="s">
        <v>47</v>
      </c>
      <c r="J1" s="126" t="s">
        <v>48</v>
      </c>
      <c r="K1" s="126" t="s">
        <v>49</v>
      </c>
      <c r="L1" s="126" t="s">
        <v>50</v>
      </c>
      <c r="M1" s="126" t="s">
        <v>86</v>
      </c>
      <c r="N1" s="125" t="s">
        <v>87</v>
      </c>
      <c r="O1" s="5"/>
      <c r="P1" s="242" t="s">
        <v>134</v>
      </c>
      <c r="Q1" s="243"/>
      <c r="R1" s="243"/>
      <c r="S1" s="244"/>
    </row>
    <row r="2" spans="1:19" ht="15.75">
      <c r="A2" s="128">
        <v>3</v>
      </c>
      <c r="B2" s="128">
        <v>1</v>
      </c>
      <c r="C2" s="129" t="str">
        <f aca="true" t="shared" si="0" ref="C2:C16">RIGHT(F2,2)</f>
        <v>1</v>
      </c>
      <c r="D2" s="130">
        <f>A2*1000+B2*100+C2</f>
        <v>3101</v>
      </c>
      <c r="E2" s="64" t="s">
        <v>133</v>
      </c>
      <c r="F2" s="185">
        <f>Eintrag!A11</f>
        <v>1</v>
      </c>
      <c r="G2" s="187">
        <v>1</v>
      </c>
      <c r="H2" s="131">
        <v>7</v>
      </c>
      <c r="I2" s="132">
        <v>0.3923611111111111</v>
      </c>
      <c r="J2" s="133" t="str">
        <f>Eintrag!B11</f>
        <v>Oberösterreich</v>
      </c>
      <c r="K2" s="133" t="str">
        <f>Eintrag!D11</f>
        <v>Schwaben</v>
      </c>
      <c r="L2" s="134"/>
      <c r="M2" s="135" t="str">
        <f>Datenblatt!B17</f>
        <v>Niederösterreich</v>
      </c>
      <c r="N2" s="136" t="str">
        <f>CONCATENATE(Ergebnisse!E8," : ",Ergebnisse!G8)</f>
        <v>0 : 0</v>
      </c>
      <c r="O2" s="5"/>
      <c r="P2" s="245" t="s">
        <v>88</v>
      </c>
      <c r="Q2" s="246"/>
      <c r="R2" s="246"/>
      <c r="S2" s="247"/>
    </row>
    <row r="3" spans="1:19" ht="15.75">
      <c r="A3" s="128">
        <v>3</v>
      </c>
      <c r="B3" s="128">
        <v>1</v>
      </c>
      <c r="C3" s="129" t="str">
        <f t="shared" si="0"/>
        <v>2</v>
      </c>
      <c r="D3" s="130">
        <f aca="true" t="shared" si="1" ref="D3:D16">A3*1000+B3*100+C3</f>
        <v>3102</v>
      </c>
      <c r="E3" s="64" t="s">
        <v>133</v>
      </c>
      <c r="F3" s="185">
        <f>Eintrag!A12</f>
        <v>2</v>
      </c>
      <c r="G3" s="131">
        <v>2</v>
      </c>
      <c r="H3" s="131">
        <v>7</v>
      </c>
      <c r="I3" s="132">
        <v>0.4166666666666667</v>
      </c>
      <c r="J3" s="133" t="str">
        <f>Eintrag!B12</f>
        <v>Niedersachsen</v>
      </c>
      <c r="K3" s="133" t="str">
        <f>Eintrag!D12</f>
        <v>Zürich-Schaffhausen</v>
      </c>
      <c r="L3" s="137"/>
      <c r="M3" s="135" t="str">
        <f>Datenblatt!B18</f>
        <v>Rheinland</v>
      </c>
      <c r="N3" s="136" t="str">
        <f>CONCATENATE(Ergebnisse!E9," : ",Ergebnisse!G9)</f>
        <v>0 : 0</v>
      </c>
      <c r="O3" s="5"/>
      <c r="P3" s="141" t="s">
        <v>89</v>
      </c>
      <c r="Q3" s="142" t="s">
        <v>90</v>
      </c>
      <c r="R3" s="143"/>
      <c r="S3" s="141">
        <v>1</v>
      </c>
    </row>
    <row r="4" spans="1:19" ht="15.75">
      <c r="A4" s="128">
        <v>3</v>
      </c>
      <c r="B4" s="128">
        <v>1</v>
      </c>
      <c r="C4" s="129" t="str">
        <f t="shared" si="0"/>
        <v>3</v>
      </c>
      <c r="D4" s="130">
        <f t="shared" si="1"/>
        <v>3103</v>
      </c>
      <c r="E4" s="64" t="s">
        <v>133</v>
      </c>
      <c r="F4" s="185">
        <f>Eintrag!A13</f>
        <v>3</v>
      </c>
      <c r="G4" s="131">
        <v>3</v>
      </c>
      <c r="H4" s="131">
        <v>7</v>
      </c>
      <c r="I4" s="132">
        <v>0.440972222222222</v>
      </c>
      <c r="J4" s="133" t="str">
        <f>Eintrag!B13</f>
        <v>Niederösterreich</v>
      </c>
      <c r="K4" s="133" t="str">
        <f>Eintrag!D13</f>
        <v>Rheinland</v>
      </c>
      <c r="L4" s="137"/>
      <c r="M4" s="135" t="str">
        <f>Datenblatt!B16</f>
        <v>Zürich-Schaffhausen</v>
      </c>
      <c r="N4" s="136" t="str">
        <f>CONCATENATE(Ergebnisse!E10," : ",Ergebnisse!G10)</f>
        <v>0 : 0</v>
      </c>
      <c r="O4" s="5"/>
      <c r="P4" s="138" t="s">
        <v>91</v>
      </c>
      <c r="Q4" s="139" t="s">
        <v>92</v>
      </c>
      <c r="R4" s="140"/>
      <c r="S4" s="138">
        <v>2</v>
      </c>
    </row>
    <row r="5" spans="1:19" ht="15.75">
      <c r="A5" s="128">
        <v>3</v>
      </c>
      <c r="B5" s="128">
        <v>1</v>
      </c>
      <c r="C5" s="129" t="str">
        <f t="shared" si="0"/>
        <v>4</v>
      </c>
      <c r="D5" s="130">
        <f t="shared" si="1"/>
        <v>3104</v>
      </c>
      <c r="E5" s="64" t="s">
        <v>133</v>
      </c>
      <c r="F5" s="185">
        <f>Eintrag!A14</f>
        <v>4</v>
      </c>
      <c r="G5" s="131">
        <v>4</v>
      </c>
      <c r="H5" s="131">
        <v>7</v>
      </c>
      <c r="I5" s="132">
        <v>0.465277777777778</v>
      </c>
      <c r="J5" s="133" t="str">
        <f>Eintrag!B14</f>
        <v>Oberösterreich</v>
      </c>
      <c r="K5" s="133" t="str">
        <f>Eintrag!D14</f>
        <v>Zürich-Schaffhausen</v>
      </c>
      <c r="L5" s="137"/>
      <c r="M5" s="135" t="str">
        <f>Datenblatt!B15</f>
        <v>Niedersachsen</v>
      </c>
      <c r="N5" s="136" t="str">
        <f>CONCATENATE(Ergebnisse!E11," : ",Ergebnisse!G11)</f>
        <v>0 : 0</v>
      </c>
      <c r="O5" s="5"/>
      <c r="P5" s="138" t="s">
        <v>93</v>
      </c>
      <c r="Q5" s="139" t="s">
        <v>94</v>
      </c>
      <c r="R5" s="140"/>
      <c r="S5" s="138">
        <v>3</v>
      </c>
    </row>
    <row r="6" spans="1:19" ht="15.75">
      <c r="A6" s="128">
        <v>3</v>
      </c>
      <c r="B6" s="128">
        <v>1</v>
      </c>
      <c r="C6" s="129" t="str">
        <f t="shared" si="0"/>
        <v>5</v>
      </c>
      <c r="D6" s="130">
        <f t="shared" si="1"/>
        <v>3105</v>
      </c>
      <c r="E6" s="64" t="s">
        <v>133</v>
      </c>
      <c r="F6" s="185">
        <f>Eintrag!A15</f>
        <v>5</v>
      </c>
      <c r="G6" s="131">
        <v>5</v>
      </c>
      <c r="H6" s="131">
        <v>7</v>
      </c>
      <c r="I6" s="132">
        <v>0.489583333333333</v>
      </c>
      <c r="J6" s="133" t="str">
        <f>Eintrag!B15</f>
        <v>Schwaben</v>
      </c>
      <c r="K6" s="133" t="str">
        <f>Eintrag!D15</f>
        <v>Niederösterreich</v>
      </c>
      <c r="L6" s="137"/>
      <c r="M6" s="135" t="str">
        <f>Datenblatt!B13</f>
        <v>Oberösterreich</v>
      </c>
      <c r="N6" s="136" t="str">
        <f>CONCATENATE(Ergebnisse!E12," : ",Ergebnisse!G12)</f>
        <v>0 : 0</v>
      </c>
      <c r="O6" s="5"/>
      <c r="P6" s="138" t="s">
        <v>95</v>
      </c>
      <c r="Q6" s="139" t="s">
        <v>96</v>
      </c>
      <c r="R6" s="140"/>
      <c r="S6" s="138">
        <v>4</v>
      </c>
    </row>
    <row r="7" spans="1:19" ht="15.75">
      <c r="A7" s="128">
        <v>3</v>
      </c>
      <c r="B7" s="128">
        <v>1</v>
      </c>
      <c r="C7" s="129" t="str">
        <f t="shared" si="0"/>
        <v>6</v>
      </c>
      <c r="D7" s="130">
        <f t="shared" si="1"/>
        <v>3106</v>
      </c>
      <c r="E7" s="64" t="s">
        <v>133</v>
      </c>
      <c r="F7" s="185">
        <f>Eintrag!A16</f>
        <v>6</v>
      </c>
      <c r="G7" s="131">
        <v>6</v>
      </c>
      <c r="H7" s="131">
        <v>7</v>
      </c>
      <c r="I7" s="132">
        <v>0.513888888888889</v>
      </c>
      <c r="J7" s="133" t="str">
        <f>Eintrag!B16</f>
        <v>Niedersachsen</v>
      </c>
      <c r="K7" s="133" t="str">
        <f>Eintrag!D16</f>
        <v>Rheinland</v>
      </c>
      <c r="L7" s="137"/>
      <c r="M7" s="135" t="str">
        <f>Datenblatt!B16</f>
        <v>Zürich-Schaffhausen</v>
      </c>
      <c r="N7" s="136" t="str">
        <f>CONCATENATE(Ergebnisse!E13," : ",Ergebnisse!G13)</f>
        <v>0 : 0</v>
      </c>
      <c r="O7" s="5"/>
      <c r="P7" s="245" t="s">
        <v>97</v>
      </c>
      <c r="Q7" s="246"/>
      <c r="R7" s="246"/>
      <c r="S7" s="247"/>
    </row>
    <row r="8" spans="1:19" ht="15.75">
      <c r="A8" s="128">
        <v>3</v>
      </c>
      <c r="B8" s="128">
        <v>1</v>
      </c>
      <c r="C8" s="129" t="str">
        <f t="shared" si="0"/>
        <v>7</v>
      </c>
      <c r="D8" s="130">
        <f t="shared" si="1"/>
        <v>3107</v>
      </c>
      <c r="E8" s="64" t="s">
        <v>133</v>
      </c>
      <c r="F8" s="185">
        <f>Eintrag!A17</f>
        <v>7</v>
      </c>
      <c r="G8" s="131">
        <v>7</v>
      </c>
      <c r="H8" s="131">
        <v>7</v>
      </c>
      <c r="I8" s="132">
        <v>0.538194444444444</v>
      </c>
      <c r="J8" s="133" t="str">
        <f>Eintrag!B17</f>
        <v>Oberösterreich</v>
      </c>
      <c r="K8" s="133" t="str">
        <f>Eintrag!D17</f>
        <v>Niederösterreich</v>
      </c>
      <c r="L8" s="137"/>
      <c r="M8" s="135" t="str">
        <f>Datenblatt!B18</f>
        <v>Rheinland</v>
      </c>
      <c r="N8" s="136" t="str">
        <f>CONCATENATE(Ergebnisse!E14," : ",Ergebnisse!G14)</f>
        <v>0 : 0</v>
      </c>
      <c r="O8" s="5"/>
      <c r="P8" s="142" t="s">
        <v>98</v>
      </c>
      <c r="Q8" s="184"/>
      <c r="R8" s="143"/>
      <c r="S8" s="141">
        <v>1</v>
      </c>
    </row>
    <row r="9" spans="1:19" ht="15.75">
      <c r="A9" s="128">
        <v>3</v>
      </c>
      <c r="B9" s="128">
        <v>1</v>
      </c>
      <c r="C9" s="201" t="str">
        <f t="shared" si="0"/>
        <v>8</v>
      </c>
      <c r="D9" s="130">
        <f t="shared" si="1"/>
        <v>3108</v>
      </c>
      <c r="E9" s="64" t="s">
        <v>133</v>
      </c>
      <c r="F9" s="185">
        <f>Eintrag!A18</f>
        <v>8</v>
      </c>
      <c r="G9" s="131">
        <v>3</v>
      </c>
      <c r="H9" s="200">
        <v>1</v>
      </c>
      <c r="I9" s="199">
        <v>0.44097222222222227</v>
      </c>
      <c r="J9" s="133" t="str">
        <f>Eintrag!B18</f>
        <v>Schwaben</v>
      </c>
      <c r="K9" s="133" t="str">
        <f>Eintrag!D18</f>
        <v>Niedersachsen</v>
      </c>
      <c r="L9" s="137"/>
      <c r="M9" s="135" t="str">
        <f>Datenblatt!B13</f>
        <v>Oberösterreich</v>
      </c>
      <c r="N9" s="136" t="str">
        <f>CONCATENATE(Ergebnisse!E15," : ",Ergebnisse!G15)</f>
        <v>0 : 0</v>
      </c>
      <c r="O9" s="5"/>
      <c r="P9" s="139" t="s">
        <v>99</v>
      </c>
      <c r="Q9" s="144"/>
      <c r="R9" s="144"/>
      <c r="S9" s="138">
        <v>2</v>
      </c>
    </row>
    <row r="10" spans="1:19" ht="15.75">
      <c r="A10" s="128">
        <v>3</v>
      </c>
      <c r="B10" s="128">
        <v>1</v>
      </c>
      <c r="C10" s="129" t="str">
        <f t="shared" si="0"/>
        <v>9</v>
      </c>
      <c r="D10" s="130">
        <f t="shared" si="1"/>
        <v>3109</v>
      </c>
      <c r="E10" s="64" t="s">
        <v>133</v>
      </c>
      <c r="F10" s="185">
        <f>Eintrag!A19</f>
        <v>9</v>
      </c>
      <c r="G10" s="131">
        <v>8</v>
      </c>
      <c r="H10" s="131">
        <v>7</v>
      </c>
      <c r="I10" s="132">
        <v>0.5625</v>
      </c>
      <c r="J10" s="133" t="str">
        <f>Eintrag!B19</f>
        <v>Zürich-Schaffhausen</v>
      </c>
      <c r="K10" s="133" t="str">
        <f>Eintrag!D19</f>
        <v>Rheinland</v>
      </c>
      <c r="L10" s="137"/>
      <c r="M10" s="135" t="str">
        <f>Datenblatt!B17</f>
        <v>Niederösterreich</v>
      </c>
      <c r="N10" s="136" t="str">
        <f>CONCATENATE(Ergebnisse!E16," : ",Ergebnisse!G16)</f>
        <v>0 : 0</v>
      </c>
      <c r="O10" s="5"/>
      <c r="P10" s="139" t="s">
        <v>100</v>
      </c>
      <c r="Q10" s="144"/>
      <c r="R10" s="144"/>
      <c r="S10" s="138"/>
    </row>
    <row r="11" spans="1:19" ht="15.75">
      <c r="A11" s="128">
        <v>3</v>
      </c>
      <c r="B11" s="128">
        <v>1</v>
      </c>
      <c r="C11" s="129" t="str">
        <f t="shared" si="0"/>
        <v>10</v>
      </c>
      <c r="D11" s="130">
        <f t="shared" si="1"/>
        <v>3110</v>
      </c>
      <c r="E11" s="64" t="s">
        <v>133</v>
      </c>
      <c r="F11" s="185">
        <f>Eintrag!A20</f>
        <v>10</v>
      </c>
      <c r="G11" s="131">
        <v>9</v>
      </c>
      <c r="H11" s="131">
        <v>7</v>
      </c>
      <c r="I11" s="132">
        <v>0.5868055555555556</v>
      </c>
      <c r="J11" s="133" t="str">
        <f>Eintrag!B20</f>
        <v>Oberösterreich</v>
      </c>
      <c r="K11" s="133" t="str">
        <f>Eintrag!D20</f>
        <v>Niedersachsen</v>
      </c>
      <c r="L11" s="137" t="s">
        <v>101</v>
      </c>
      <c r="M11" s="135" t="str">
        <f>Datenblatt!B14</f>
        <v>Schwaben</v>
      </c>
      <c r="N11" s="136" t="str">
        <f>CONCATENATE(Ergebnisse!E17," : ",Ergebnisse!G17)</f>
        <v>0 : 0</v>
      </c>
      <c r="O11" s="5"/>
      <c r="P11" s="139" t="s">
        <v>102</v>
      </c>
      <c r="Q11" s="144"/>
      <c r="R11" s="144"/>
      <c r="S11" s="138"/>
    </row>
    <row r="12" spans="1:19" ht="15.75">
      <c r="A12" s="128">
        <v>3</v>
      </c>
      <c r="B12" s="128">
        <v>1</v>
      </c>
      <c r="C12" s="129" t="str">
        <f t="shared" si="0"/>
        <v>11</v>
      </c>
      <c r="D12" s="130">
        <f t="shared" si="1"/>
        <v>3111</v>
      </c>
      <c r="E12" s="64" t="s">
        <v>133</v>
      </c>
      <c r="F12" s="185">
        <f>Eintrag!A21</f>
        <v>11</v>
      </c>
      <c r="G12" s="131">
        <v>10</v>
      </c>
      <c r="H12" s="131">
        <v>7</v>
      </c>
      <c r="I12" s="132">
        <v>0.611111111111111</v>
      </c>
      <c r="J12" s="133" t="str">
        <f>Eintrag!B21</f>
        <v>Zürich-Schaffhausen</v>
      </c>
      <c r="K12" s="133" t="str">
        <f>Eintrag!D21</f>
        <v>Niederösterreich</v>
      </c>
      <c r="L12" s="137" t="s">
        <v>103</v>
      </c>
      <c r="M12" s="135" t="str">
        <f>Datenblatt!B13</f>
        <v>Oberösterreich</v>
      </c>
      <c r="N12" s="136" t="str">
        <f>CONCATENATE(Ergebnisse!E18," : ",Ergebnisse!G18)</f>
        <v>0 : 0</v>
      </c>
      <c r="O12" s="5"/>
      <c r="P12" s="139" t="s">
        <v>104</v>
      </c>
      <c r="Q12" s="144"/>
      <c r="R12" s="144"/>
      <c r="S12" s="138"/>
    </row>
    <row r="13" spans="1:19" ht="15.75">
      <c r="A13" s="128">
        <v>3</v>
      </c>
      <c r="B13" s="128">
        <v>1</v>
      </c>
      <c r="C13" s="129" t="str">
        <f t="shared" si="0"/>
        <v>12</v>
      </c>
      <c r="D13" s="130">
        <f t="shared" si="1"/>
        <v>3112</v>
      </c>
      <c r="E13" s="64" t="s">
        <v>133</v>
      </c>
      <c r="F13" s="185">
        <f>Eintrag!A22</f>
        <v>12</v>
      </c>
      <c r="G13" s="131">
        <v>11</v>
      </c>
      <c r="H13" s="131">
        <v>7</v>
      </c>
      <c r="I13" s="132">
        <v>0.635416666666667</v>
      </c>
      <c r="J13" s="133" t="str">
        <f>Eintrag!B22</f>
        <v>Schwaben</v>
      </c>
      <c r="K13" s="133" t="str">
        <f>Eintrag!D22</f>
        <v>Rheinland</v>
      </c>
      <c r="L13" s="137"/>
      <c r="M13" s="135" t="str">
        <f>Datenblatt!B16</f>
        <v>Zürich-Schaffhausen</v>
      </c>
      <c r="N13" s="136" t="str">
        <f>CONCATENATE(Ergebnisse!E19," : ",Ergebnisse!G19)</f>
        <v>0 : 0</v>
      </c>
      <c r="O13" s="5"/>
      <c r="P13" s="139" t="s">
        <v>105</v>
      </c>
      <c r="Q13" s="144"/>
      <c r="R13" s="144"/>
      <c r="S13" s="138"/>
    </row>
    <row r="14" spans="1:19" ht="15.75">
      <c r="A14" s="128">
        <v>3</v>
      </c>
      <c r="B14" s="128">
        <v>1</v>
      </c>
      <c r="C14" s="129" t="str">
        <f t="shared" si="0"/>
        <v>13</v>
      </c>
      <c r="D14" s="130">
        <f t="shared" si="1"/>
        <v>3113</v>
      </c>
      <c r="E14" s="64" t="s">
        <v>133</v>
      </c>
      <c r="F14" s="185">
        <f>Eintrag!A23</f>
        <v>13</v>
      </c>
      <c r="G14" s="131">
        <v>12</v>
      </c>
      <c r="H14" s="131">
        <v>7</v>
      </c>
      <c r="I14" s="132">
        <v>0.659722222222222</v>
      </c>
      <c r="J14" s="133" t="str">
        <f>Eintrag!B23</f>
        <v>Niedersachsen</v>
      </c>
      <c r="K14" s="133" t="str">
        <f>Eintrag!D23</f>
        <v>Niederösterreich</v>
      </c>
      <c r="L14" s="137"/>
      <c r="M14" s="135" t="str">
        <f>Datenblatt!B14</f>
        <v>Schwaben</v>
      </c>
      <c r="N14" s="136" t="str">
        <f>CONCATENATE(Ergebnisse!E20," : ",Ergebnisse!G20)</f>
        <v>0 : 0</v>
      </c>
      <c r="O14" s="5"/>
      <c r="P14" s="139" t="s">
        <v>106</v>
      </c>
      <c r="Q14" s="144"/>
      <c r="R14" s="144"/>
      <c r="S14" s="138"/>
    </row>
    <row r="15" spans="1:19" ht="15.75">
      <c r="A15" s="128">
        <v>3</v>
      </c>
      <c r="B15" s="128">
        <v>1</v>
      </c>
      <c r="C15" s="129" t="str">
        <f t="shared" si="0"/>
        <v>14</v>
      </c>
      <c r="D15" s="130">
        <f t="shared" si="1"/>
        <v>3114</v>
      </c>
      <c r="E15" s="64" t="s">
        <v>133</v>
      </c>
      <c r="F15" s="185">
        <f>Eintrag!A24</f>
        <v>14</v>
      </c>
      <c r="G15" s="131">
        <v>13</v>
      </c>
      <c r="H15" s="131">
        <v>7</v>
      </c>
      <c r="I15" s="132">
        <v>0.684027777777778</v>
      </c>
      <c r="J15" s="133" t="str">
        <f>Eintrag!B24</f>
        <v>Oberösterreich</v>
      </c>
      <c r="K15" s="133" t="str">
        <f>Eintrag!D24</f>
        <v>Rheinland</v>
      </c>
      <c r="L15" s="137"/>
      <c r="M15" s="135" t="str">
        <f>Datenblatt!B15</f>
        <v>Niedersachsen</v>
      </c>
      <c r="N15" s="136" t="str">
        <f>CONCATENATE(Ergebnisse!E21," : ",Ergebnisse!G21)</f>
        <v>0 : 0</v>
      </c>
      <c r="O15" s="5"/>
      <c r="P15" s="139" t="s">
        <v>107</v>
      </c>
      <c r="Q15" s="144"/>
      <c r="R15" s="144"/>
      <c r="S15" s="138"/>
    </row>
    <row r="16" spans="1:19" ht="15.75">
      <c r="A16" s="128">
        <v>3</v>
      </c>
      <c r="B16" s="128">
        <v>1</v>
      </c>
      <c r="C16" s="201" t="str">
        <f t="shared" si="0"/>
        <v>15</v>
      </c>
      <c r="D16" s="130">
        <f t="shared" si="1"/>
        <v>3115</v>
      </c>
      <c r="E16" s="64" t="s">
        <v>133</v>
      </c>
      <c r="F16" s="185">
        <f>Eintrag!A25</f>
        <v>15</v>
      </c>
      <c r="G16" s="131">
        <v>7</v>
      </c>
      <c r="H16" s="200">
        <v>1</v>
      </c>
      <c r="I16" s="199">
        <v>0.5381944444444444</v>
      </c>
      <c r="J16" s="133" t="str">
        <f>Eintrag!B25</f>
        <v>Schwaben</v>
      </c>
      <c r="K16" s="133" t="str">
        <f>Eintrag!D25</f>
        <v>Zürich-Schaffhausen</v>
      </c>
      <c r="L16" s="160"/>
      <c r="M16" s="135" t="str">
        <f>Datenblatt!B15</f>
        <v>Niedersachsen</v>
      </c>
      <c r="N16" s="136" t="str">
        <f>CONCATENATE(Ergebnisse!E22," : ",Ergebnisse!G22)</f>
        <v>0 : 0</v>
      </c>
      <c r="O16" s="5"/>
      <c r="P16" s="139" t="s">
        <v>108</v>
      </c>
      <c r="Q16" s="144"/>
      <c r="R16" s="144"/>
      <c r="S16" s="138">
        <v>9</v>
      </c>
    </row>
    <row r="17" spans="1:19" ht="15.75">
      <c r="A17" s="145"/>
      <c r="B17" s="145"/>
      <c r="C17" s="146"/>
      <c r="D17" s="147"/>
      <c r="E17" s="148"/>
      <c r="F17" s="149"/>
      <c r="G17" s="150"/>
      <c r="H17" s="150"/>
      <c r="I17" s="151"/>
      <c r="J17" s="152"/>
      <c r="K17" s="152"/>
      <c r="L17" s="152"/>
      <c r="M17" s="152"/>
      <c r="N17" s="148" t="s">
        <v>131</v>
      </c>
      <c r="O17" s="5"/>
      <c r="P17" s="245" t="s">
        <v>109</v>
      </c>
      <c r="Q17" s="246"/>
      <c r="R17" s="246"/>
      <c r="S17" s="247"/>
    </row>
    <row r="18" spans="1:19" ht="15.75">
      <c r="A18" s="153"/>
      <c r="B18" s="153"/>
      <c r="C18" s="154"/>
      <c r="D18" s="155"/>
      <c r="E18" s="154"/>
      <c r="F18" s="156"/>
      <c r="G18" s="157"/>
      <c r="H18" s="157"/>
      <c r="I18" s="158"/>
      <c r="J18" s="159"/>
      <c r="K18" s="159"/>
      <c r="L18" s="159"/>
      <c r="M18" s="159"/>
      <c r="N18" s="154" t="s">
        <v>131</v>
      </c>
      <c r="O18" s="5"/>
      <c r="P18" s="248" t="s">
        <v>110</v>
      </c>
      <c r="Q18" s="249"/>
      <c r="R18" s="249"/>
      <c r="S18" s="250"/>
    </row>
    <row r="19" spans="1:19" ht="15.75" customHeight="1">
      <c r="A19" s="153"/>
      <c r="B19" s="153"/>
      <c r="C19" s="154"/>
      <c r="D19" s="155"/>
      <c r="E19" s="154"/>
      <c r="F19" s="156"/>
      <c r="G19" s="157"/>
      <c r="H19" s="157"/>
      <c r="I19" s="158"/>
      <c r="J19" s="230" t="s">
        <v>132</v>
      </c>
      <c r="K19" s="231"/>
      <c r="L19" s="232"/>
      <c r="M19" s="159"/>
      <c r="N19" s="154" t="s">
        <v>131</v>
      </c>
      <c r="O19" s="5"/>
      <c r="P19" s="239" t="s">
        <v>111</v>
      </c>
      <c r="Q19" s="240"/>
      <c r="R19" s="240"/>
      <c r="S19" s="241"/>
    </row>
    <row r="20" spans="1:19" ht="15.75" customHeight="1">
      <c r="A20" s="153"/>
      <c r="B20" s="153"/>
      <c r="C20" s="154"/>
      <c r="D20" s="155"/>
      <c r="E20" s="154"/>
      <c r="F20" s="156"/>
      <c r="G20" s="157"/>
      <c r="H20" s="157"/>
      <c r="I20" s="158"/>
      <c r="J20" s="233"/>
      <c r="K20" s="234"/>
      <c r="L20" s="235"/>
      <c r="M20" s="159"/>
      <c r="N20" s="154" t="s">
        <v>131</v>
      </c>
      <c r="O20" s="5"/>
      <c r="P20" s="5"/>
      <c r="Q20" s="5"/>
      <c r="R20" s="5"/>
      <c r="S20" s="5"/>
    </row>
    <row r="21" spans="1:19" ht="15.75" customHeight="1">
      <c r="A21" s="153"/>
      <c r="B21" s="153"/>
      <c r="C21" s="154"/>
      <c r="D21" s="155"/>
      <c r="E21" s="154"/>
      <c r="F21" s="156"/>
      <c r="G21" s="157"/>
      <c r="H21" s="157"/>
      <c r="I21" s="158"/>
      <c r="J21" s="236"/>
      <c r="K21" s="237"/>
      <c r="L21" s="238"/>
      <c r="M21" s="159"/>
      <c r="N21" s="154" t="s">
        <v>131</v>
      </c>
      <c r="O21" s="5"/>
      <c r="P21" s="5"/>
      <c r="Q21" s="5"/>
      <c r="R21" s="5"/>
      <c r="S21" s="5"/>
    </row>
    <row r="22" spans="1:19" ht="15" customHeight="1">
      <c r="A22" s="153"/>
      <c r="B22" s="153"/>
      <c r="C22" s="154"/>
      <c r="D22" s="155"/>
      <c r="E22" s="154"/>
      <c r="F22" s="156"/>
      <c r="G22" s="157"/>
      <c r="H22" s="157"/>
      <c r="I22" s="158"/>
      <c r="J22" s="159"/>
      <c r="K22" s="159"/>
      <c r="L22" s="159"/>
      <c r="M22" s="159"/>
      <c r="N22" s="154" t="s">
        <v>131</v>
      </c>
      <c r="O22" s="5"/>
      <c r="P22" s="5"/>
      <c r="Q22" s="5"/>
      <c r="R22" s="5"/>
      <c r="S22" s="5"/>
    </row>
    <row r="23" spans="1:19" ht="15" customHeight="1">
      <c r="A23" s="153"/>
      <c r="B23" s="153"/>
      <c r="C23" s="154"/>
      <c r="D23" s="155"/>
      <c r="E23" s="154"/>
      <c r="F23" s="156"/>
      <c r="G23" s="157"/>
      <c r="H23" s="157"/>
      <c r="I23" s="158"/>
      <c r="J23" s="159"/>
      <c r="K23" s="159"/>
      <c r="L23" s="159"/>
      <c r="M23" s="159"/>
      <c r="N23" s="154" t="s">
        <v>131</v>
      </c>
      <c r="O23" s="5"/>
      <c r="P23" s="5"/>
      <c r="Q23" s="5"/>
      <c r="R23" s="5"/>
      <c r="S23" s="5"/>
    </row>
  </sheetData>
  <sheetProtection/>
  <mergeCells count="8">
    <mergeCell ref="J19:L21"/>
    <mergeCell ref="P19:S19"/>
    <mergeCell ref="A1:D1"/>
    <mergeCell ref="P1:S1"/>
    <mergeCell ref="P2:S2"/>
    <mergeCell ref="P7:S7"/>
    <mergeCell ref="P17:S17"/>
    <mergeCell ref="P18:S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1">
      <selection activeCell="E13" sqref="E13"/>
    </sheetView>
  </sheetViews>
  <sheetFormatPr defaultColWidth="12.00390625" defaultRowHeight="12.75"/>
  <cols>
    <col min="1" max="16384" width="12.00390625" style="91" customWidth="1"/>
  </cols>
  <sheetData>
    <row r="1" spans="1:4" s="31" customFormat="1" ht="15">
      <c r="A1" s="31" t="s">
        <v>58</v>
      </c>
      <c r="D1" s="67"/>
    </row>
    <row r="2" s="31" customFormat="1" ht="15">
      <c r="D2" s="67"/>
    </row>
    <row r="3" s="31" customFormat="1" ht="15">
      <c r="D3" s="67"/>
    </row>
    <row r="4" s="31" customFormat="1" ht="15">
      <c r="D4" s="96"/>
    </row>
    <row r="5" s="31" customFormat="1" ht="15">
      <c r="D5" s="96"/>
    </row>
    <row r="6" s="31" customFormat="1" ht="15"/>
    <row r="7" spans="1:9" s="31" customFormat="1" ht="15">
      <c r="A7" s="31" t="s">
        <v>59</v>
      </c>
      <c r="D7" s="67" t="s">
        <v>128</v>
      </c>
      <c r="H7" s="31" t="s">
        <v>60</v>
      </c>
      <c r="I7" s="68">
        <v>2017</v>
      </c>
    </row>
    <row r="8" spans="1:4" s="31" customFormat="1" ht="15">
      <c r="A8" s="31" t="s">
        <v>0</v>
      </c>
      <c r="D8" s="97">
        <v>43015</v>
      </c>
    </row>
    <row r="9" spans="1:4" s="31" customFormat="1" ht="15">
      <c r="A9" s="31" t="s">
        <v>61</v>
      </c>
      <c r="D9" s="101">
        <v>0.375</v>
      </c>
    </row>
    <row r="10" spans="1:7" s="31" customFormat="1" ht="15">
      <c r="A10" s="31" t="s">
        <v>68</v>
      </c>
      <c r="D10" s="92"/>
      <c r="G10" s="92"/>
    </row>
    <row r="11" spans="1:4" s="31" customFormat="1" ht="15">
      <c r="A11" s="31" t="s">
        <v>62</v>
      </c>
      <c r="D11" s="31" t="s">
        <v>63</v>
      </c>
    </row>
    <row r="12" spans="1:4" s="31" customFormat="1" ht="15.75">
      <c r="A12" s="222" t="s">
        <v>147</v>
      </c>
      <c r="B12" s="223"/>
      <c r="C12" s="223"/>
      <c r="D12" s="222"/>
    </row>
    <row r="13" spans="1:17" s="31" customFormat="1" ht="15.75">
      <c r="A13" s="224" t="s">
        <v>1</v>
      </c>
      <c r="B13" s="225" t="s">
        <v>148</v>
      </c>
      <c r="C13" s="223"/>
      <c r="D13" s="223"/>
      <c r="G13" s="69"/>
      <c r="H13" s="70"/>
      <c r="J13" s="69"/>
      <c r="K13" s="70"/>
      <c r="M13" s="69"/>
      <c r="N13" s="70"/>
      <c r="P13" s="69"/>
      <c r="Q13" s="70"/>
    </row>
    <row r="14" spans="1:17" s="31" customFormat="1" ht="15.75">
      <c r="A14" s="224" t="s">
        <v>2</v>
      </c>
      <c r="B14" s="225" t="s">
        <v>145</v>
      </c>
      <c r="C14" s="223"/>
      <c r="D14" s="223"/>
      <c r="G14" s="69"/>
      <c r="H14" s="70"/>
      <c r="J14" s="69"/>
      <c r="K14" s="70"/>
      <c r="M14" s="69"/>
      <c r="N14" s="70"/>
      <c r="P14" s="69"/>
      <c r="Q14" s="70"/>
    </row>
    <row r="15" spans="1:17" s="31" customFormat="1" ht="15.75">
      <c r="A15" s="224" t="s">
        <v>3</v>
      </c>
      <c r="B15" s="225" t="s">
        <v>149</v>
      </c>
      <c r="C15" s="223"/>
      <c r="D15" s="223"/>
      <c r="G15" s="69"/>
      <c r="H15" s="70"/>
      <c r="J15" s="69"/>
      <c r="K15" s="70"/>
      <c r="M15" s="69"/>
      <c r="N15" s="70"/>
      <c r="P15" s="69"/>
      <c r="Q15" s="70"/>
    </row>
    <row r="16" spans="1:17" s="31" customFormat="1" ht="15.75">
      <c r="A16" s="224" t="s">
        <v>4</v>
      </c>
      <c r="B16" s="225" t="s">
        <v>150</v>
      </c>
      <c r="C16" s="223"/>
      <c r="D16" s="223"/>
      <c r="G16" s="69"/>
      <c r="H16" s="70"/>
      <c r="J16" s="69"/>
      <c r="K16" s="70"/>
      <c r="M16" s="69"/>
      <c r="N16" s="70"/>
      <c r="P16" s="69"/>
      <c r="Q16" s="70"/>
    </row>
    <row r="17" spans="1:16" s="31" customFormat="1" ht="15.75">
      <c r="A17" s="224" t="s">
        <v>5</v>
      </c>
      <c r="B17" s="225" t="s">
        <v>151</v>
      </c>
      <c r="C17" s="223"/>
      <c r="D17" s="223"/>
      <c r="E17" s="69"/>
      <c r="F17" s="70"/>
      <c r="M17" s="69"/>
      <c r="N17" s="70"/>
      <c r="P17" s="69"/>
    </row>
    <row r="18" spans="1:4" s="31" customFormat="1" ht="15.75">
      <c r="A18" s="224" t="s">
        <v>55</v>
      </c>
      <c r="B18" s="225" t="s">
        <v>152</v>
      </c>
      <c r="C18" s="223"/>
      <c r="D18" s="223"/>
    </row>
    <row r="19" s="31" customFormat="1" ht="15"/>
    <row r="20" spans="1:7" s="31" customFormat="1" ht="15">
      <c r="A20" s="31" t="s">
        <v>72</v>
      </c>
      <c r="C20" s="92">
        <v>0.024305555555555556</v>
      </c>
      <c r="G20" s="92">
        <v>0.024305555555555556</v>
      </c>
    </row>
    <row r="21" s="31" customFormat="1" ht="15">
      <c r="C21" s="106"/>
    </row>
    <row r="22" spans="1:4" s="31" customFormat="1" ht="15">
      <c r="A22" s="51"/>
      <c r="B22" s="67"/>
      <c r="C22" s="51"/>
      <c r="D22" s="67"/>
    </row>
    <row r="23" s="31" customFormat="1" ht="15"/>
    <row r="24" s="31" customFormat="1" ht="15.75">
      <c r="A24" s="49" t="s">
        <v>69</v>
      </c>
    </row>
    <row r="25" s="31" customFormat="1" ht="15">
      <c r="A25" s="68" t="s">
        <v>64</v>
      </c>
    </row>
    <row r="26" s="31" customFormat="1" ht="15">
      <c r="A26" s="68" t="s">
        <v>135</v>
      </c>
    </row>
    <row r="27" s="31" customFormat="1" ht="15">
      <c r="A27" s="68" t="s">
        <v>76</v>
      </c>
    </row>
    <row r="28" s="31" customFormat="1" ht="15">
      <c r="A28" s="68" t="s">
        <v>70</v>
      </c>
    </row>
    <row r="29" s="31" customFormat="1" ht="15">
      <c r="A29" s="68" t="s">
        <v>75</v>
      </c>
    </row>
    <row r="30" s="31" customFormat="1" ht="15">
      <c r="A30" s="68" t="s">
        <v>73</v>
      </c>
    </row>
    <row r="31" spans="1:6" s="71" customFormat="1" ht="15">
      <c r="A31" s="68" t="s">
        <v>74</v>
      </c>
      <c r="B31" s="51"/>
      <c r="C31" s="51"/>
      <c r="D31" s="51"/>
      <c r="E31" s="51"/>
      <c r="F31" s="51"/>
    </row>
    <row r="32" spans="1:10" s="71" customFormat="1" ht="15">
      <c r="A32" s="98"/>
      <c r="B32" s="72"/>
      <c r="C32" s="72"/>
      <c r="D32" s="72"/>
      <c r="E32" s="72"/>
      <c r="F32" s="72"/>
      <c r="G32" s="72"/>
      <c r="H32" s="72"/>
      <c r="I32" s="72"/>
      <c r="J32" s="72"/>
    </row>
    <row r="33" spans="1:10" s="71" customFormat="1" ht="15">
      <c r="A33" s="93"/>
      <c r="B33" s="72"/>
      <c r="C33" s="72"/>
      <c r="D33" s="72"/>
      <c r="E33" s="72"/>
      <c r="F33" s="72"/>
      <c r="G33" s="72"/>
      <c r="H33" s="72"/>
      <c r="I33" s="72"/>
      <c r="J33" s="72"/>
    </row>
    <row r="34" spans="1:10" s="31" customFormat="1" ht="15">
      <c r="A34" s="73"/>
      <c r="B34" s="72"/>
      <c r="C34" s="72"/>
      <c r="D34" s="72"/>
      <c r="E34" s="72"/>
      <c r="F34" s="72"/>
      <c r="G34" s="72"/>
      <c r="H34" s="72"/>
      <c r="I34" s="72"/>
      <c r="J34" s="72"/>
    </row>
    <row r="35" s="31" customFormat="1" ht="15.75">
      <c r="A35" s="49" t="s">
        <v>71</v>
      </c>
    </row>
    <row r="36" s="31" customFormat="1" ht="15">
      <c r="A36" s="68"/>
    </row>
    <row r="37" spans="1:30" s="31" customFormat="1" ht="15.75">
      <c r="A37" s="251" t="s">
        <v>81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</row>
    <row r="38" s="31" customFormat="1" ht="15.75">
      <c r="A38" s="68"/>
    </row>
    <row r="39" s="31" customFormat="1" ht="15.75">
      <c r="A39" s="68"/>
    </row>
    <row r="40" s="31" customFormat="1" ht="15.75"/>
    <row r="41" s="31" customFormat="1" ht="15.75"/>
    <row r="42" s="31" customFormat="1" ht="15.75"/>
    <row r="43" s="31" customFormat="1" ht="15.75"/>
    <row r="44" s="31" customFormat="1" ht="15.75">
      <c r="A44" s="94"/>
    </row>
  </sheetData>
  <sheetProtection/>
  <mergeCells count="1">
    <mergeCell ref="A37:AD37"/>
  </mergeCells>
  <printOptions/>
  <pageMargins left="0.787401575" right="0.787401575" top="0.984251969" bottom="0.984251969" header="0.4921259845" footer="0.492125984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T515"/>
  <sheetViews>
    <sheetView zoomScale="75" zoomScaleNormal="75" zoomScalePageLayoutView="0" workbookViewId="0" topLeftCell="A1">
      <selection activeCell="AB6" sqref="AB6:AN6"/>
    </sheetView>
  </sheetViews>
  <sheetFormatPr defaultColWidth="12.00390625" defaultRowHeight="12.75"/>
  <cols>
    <col min="1" max="1" width="3.375" style="4" customWidth="1"/>
    <col min="2" max="2" width="23.75390625" style="7" bestFit="1" customWidth="1"/>
    <col min="3" max="3" width="1.25" style="8" customWidth="1"/>
    <col min="4" max="4" width="20.75390625" style="7" customWidth="1"/>
    <col min="5" max="5" width="2.625" style="4" customWidth="1"/>
    <col min="6" max="6" width="1.25" style="4" customWidth="1"/>
    <col min="7" max="7" width="2.625" style="4" customWidth="1"/>
    <col min="8" max="8" width="2.25390625" style="9" customWidth="1"/>
    <col min="9" max="9" width="3.375" style="10" customWidth="1"/>
    <col min="10" max="10" width="1.25" style="4" customWidth="1"/>
    <col min="11" max="11" width="3.375" style="11" customWidth="1"/>
    <col min="12" max="12" width="1.75390625" style="12" customWidth="1"/>
    <col min="13" max="13" width="1.75390625" style="4" customWidth="1"/>
    <col min="14" max="14" width="3.375" style="4" customWidth="1"/>
    <col min="15" max="15" width="1.25" style="4" customWidth="1"/>
    <col min="16" max="16" width="3.375" style="4" customWidth="1"/>
    <col min="17" max="17" width="1.75390625" style="4" customWidth="1"/>
    <col min="18" max="18" width="3.375" style="4" customWidth="1"/>
    <col min="19" max="19" width="1.25" style="4" customWidth="1"/>
    <col min="20" max="20" width="3.375" style="4" customWidth="1"/>
    <col min="21" max="21" width="1.75390625" style="4" hidden="1" customWidth="1"/>
    <col min="22" max="22" width="3.375" style="4" hidden="1" customWidth="1"/>
    <col min="23" max="23" width="1.25" style="4" hidden="1" customWidth="1"/>
    <col min="24" max="24" width="3.375" style="4" hidden="1" customWidth="1"/>
    <col min="25" max="25" width="1.75390625" style="4" customWidth="1"/>
    <col min="26" max="26" width="2.375" style="10" customWidth="1"/>
    <col min="27" max="27" width="4.375" style="9" hidden="1" customWidth="1"/>
    <col min="28" max="28" width="28.25390625" style="12" customWidth="1"/>
    <col min="29" max="29" width="4.375" style="4" customWidth="1"/>
    <col min="30" max="32" width="4.00390625" style="14" customWidth="1"/>
    <col min="33" max="33" width="3.75390625" style="4" customWidth="1"/>
    <col min="34" max="34" width="1.75390625" style="4" customWidth="1"/>
    <col min="35" max="35" width="3.75390625" style="4" customWidth="1"/>
    <col min="36" max="36" width="4.75390625" style="7" customWidth="1"/>
    <col min="37" max="37" width="5.75390625" style="7" customWidth="1"/>
    <col min="38" max="38" width="1.75390625" style="4" customWidth="1"/>
    <col min="39" max="40" width="5.75390625" style="7" customWidth="1"/>
    <col min="41" max="41" width="6.375" style="8" customWidth="1"/>
    <col min="42" max="16384" width="12.00390625" style="5" customWidth="1"/>
  </cols>
  <sheetData>
    <row r="1" spans="2:41" ht="19.5"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AO1" s="99"/>
    </row>
    <row r="2" spans="1:52" ht="26.2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AB2" s="256" t="str">
        <f>Datenblatt!$D$7</f>
        <v>Jugend Europa Pokal</v>
      </c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</row>
    <row r="3" spans="28:49" ht="26.25">
      <c r="AB3" s="9"/>
      <c r="AC3" s="9"/>
      <c r="AD3" s="186"/>
      <c r="AE3" s="186"/>
      <c r="AF3" s="186"/>
      <c r="AG3" s="9"/>
      <c r="AH3" s="9"/>
      <c r="AI3" s="9"/>
      <c r="AJ3" s="9"/>
      <c r="AK3" s="9"/>
      <c r="AL3" s="9"/>
      <c r="AM3" s="9"/>
      <c r="AN3" s="9"/>
      <c r="AO3" s="9"/>
      <c r="AR3" s="161"/>
      <c r="AS3" s="161"/>
      <c r="AT3" s="161"/>
      <c r="AU3" s="161"/>
      <c r="AV3" s="161"/>
      <c r="AW3" s="161"/>
    </row>
    <row r="4" spans="4:49" ht="26.25">
      <c r="D4" s="255"/>
      <c r="E4" s="255"/>
      <c r="F4" s="255"/>
      <c r="G4" s="255"/>
      <c r="AA4" s="100"/>
      <c r="AB4" s="255" t="s">
        <v>65</v>
      </c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161"/>
      <c r="AR4" s="161"/>
      <c r="AS4" s="161"/>
      <c r="AT4" s="161"/>
      <c r="AU4" s="161"/>
      <c r="AV4" s="161"/>
      <c r="AW4" s="161"/>
    </row>
    <row r="5" spans="28:49" ht="26.25">
      <c r="AB5" s="9"/>
      <c r="AC5" s="9"/>
      <c r="AD5" s="186"/>
      <c r="AE5" s="186"/>
      <c r="AF5" s="186"/>
      <c r="AG5" s="9"/>
      <c r="AH5" s="9"/>
      <c r="AI5" s="9"/>
      <c r="AJ5" s="9"/>
      <c r="AK5" s="9"/>
      <c r="AL5" s="9"/>
      <c r="AM5" s="9"/>
      <c r="AN5" s="9"/>
      <c r="AO5" s="9"/>
      <c r="AR5" s="161"/>
      <c r="AS5" s="161"/>
      <c r="AT5" s="161"/>
      <c r="AU5" s="161"/>
      <c r="AV5" s="161"/>
      <c r="AW5" s="161"/>
    </row>
    <row r="6" spans="1:49" ht="26.25">
      <c r="A6" s="257" t="s">
        <v>136</v>
      </c>
      <c r="B6" s="258"/>
      <c r="C6" s="258"/>
      <c r="D6" s="258"/>
      <c r="AB6" s="252" t="str">
        <f>Datenblatt!$A$12</f>
        <v>Jugend U 14 männlich Vorrunde Gruppe B</v>
      </c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9"/>
      <c r="AR6" s="161"/>
      <c r="AS6" s="161"/>
      <c r="AT6" s="161"/>
      <c r="AU6" s="161"/>
      <c r="AV6" s="161"/>
      <c r="AW6" s="161"/>
    </row>
    <row r="7" spans="44:49" ht="24.75">
      <c r="AR7" s="161"/>
      <c r="AS7" s="161"/>
      <c r="AT7" s="161"/>
      <c r="AU7" s="161"/>
      <c r="AV7" s="161"/>
      <c r="AW7" s="161"/>
    </row>
    <row r="8" spans="1:49" ht="22.5" customHeight="1">
      <c r="A8" s="6" t="s">
        <v>6</v>
      </c>
      <c r="D8" s="5"/>
      <c r="Z8" s="13"/>
      <c r="AR8" s="161"/>
      <c r="AS8" s="161"/>
      <c r="AT8" s="161"/>
      <c r="AU8" s="161"/>
      <c r="AV8" s="161"/>
      <c r="AW8" s="161"/>
    </row>
    <row r="9" spans="1:49" ht="11.25" customHeight="1">
      <c r="A9" s="6"/>
      <c r="D9" s="5"/>
      <c r="Z9" s="13"/>
      <c r="AR9" s="161"/>
      <c r="AS9" s="161"/>
      <c r="AT9" s="161"/>
      <c r="AU9" s="161"/>
      <c r="AV9" s="161"/>
      <c r="AW9" s="161"/>
    </row>
    <row r="10" spans="2:49" ht="18.75" customHeight="1">
      <c r="B10" s="15"/>
      <c r="E10" s="5"/>
      <c r="F10" s="16" t="s">
        <v>7</v>
      </c>
      <c r="G10" s="17"/>
      <c r="H10" s="18"/>
      <c r="I10" s="5"/>
      <c r="J10" s="16" t="s">
        <v>8</v>
      </c>
      <c r="K10" s="19"/>
      <c r="L10" s="19"/>
      <c r="M10" s="16"/>
      <c r="N10" s="5"/>
      <c r="O10" s="16" t="s">
        <v>9</v>
      </c>
      <c r="P10" s="17"/>
      <c r="Q10" s="16"/>
      <c r="R10" s="5"/>
      <c r="S10" s="16" t="s">
        <v>10</v>
      </c>
      <c r="T10" s="17"/>
      <c r="W10" s="16"/>
      <c r="Z10" s="4"/>
      <c r="AA10" s="15" t="s">
        <v>82</v>
      </c>
      <c r="AR10" s="161"/>
      <c r="AS10" s="161"/>
      <c r="AT10" s="161"/>
      <c r="AU10" s="161"/>
      <c r="AV10" s="161"/>
      <c r="AW10" s="161"/>
    </row>
    <row r="11" spans="1:42" ht="18.75" customHeight="1">
      <c r="A11" s="10">
        <f>Berechnungen!D2</f>
        <v>1</v>
      </c>
      <c r="B11" s="11" t="str">
        <f>Berechnungen!E2</f>
        <v>Oberösterreich</v>
      </c>
      <c r="C11" s="10" t="str">
        <f>Berechnungen!F2</f>
        <v>:</v>
      </c>
      <c r="D11" s="11" t="str">
        <f>Berechnungen!G2</f>
        <v>Schwaben</v>
      </c>
      <c r="E11" s="10">
        <f>Berechnungen!H2</f>
        <v>0</v>
      </c>
      <c r="F11" s="10" t="str">
        <f>Berechnungen!I2</f>
        <v>/</v>
      </c>
      <c r="G11" s="10">
        <f>Berechnungen!J2</f>
        <v>0</v>
      </c>
      <c r="H11" s="10" t="str">
        <f>Berechnungen!K2</f>
        <v>(</v>
      </c>
      <c r="I11" s="10">
        <f>Berechnungen!L2</f>
        <v>0</v>
      </c>
      <c r="J11" s="10" t="str">
        <f>Berechnungen!M2</f>
        <v>:</v>
      </c>
      <c r="K11" s="10">
        <f>Berechnungen!N2</f>
        <v>0</v>
      </c>
      <c r="L11" s="10" t="str">
        <f>Berechnungen!O2</f>
        <v>)</v>
      </c>
      <c r="M11" s="10" t="str">
        <f>Berechnungen!P2</f>
        <v>[</v>
      </c>
      <c r="N11" s="121"/>
      <c r="O11" s="8" t="s">
        <v>16</v>
      </c>
      <c r="P11" s="121"/>
      <c r="Q11" s="4" t="s">
        <v>23</v>
      </c>
      <c r="R11" s="121"/>
      <c r="S11" s="8" t="s">
        <v>16</v>
      </c>
      <c r="T11" s="121"/>
      <c r="U11" s="10" t="s">
        <v>23</v>
      </c>
      <c r="V11" s="114"/>
      <c r="W11" s="115" t="s">
        <v>16</v>
      </c>
      <c r="X11" s="114"/>
      <c r="Y11" s="4" t="str">
        <f>Berechnungen!AB2</f>
        <v>]</v>
      </c>
      <c r="Z11" s="4"/>
      <c r="AA11" s="21"/>
      <c r="AB11" s="21"/>
      <c r="AC11" s="4" t="str">
        <f>Berechnungen!AV6</f>
        <v>Sp</v>
      </c>
      <c r="AD11" s="4" t="str">
        <f>Berechnungen!AW6</f>
        <v>S</v>
      </c>
      <c r="AE11" s="4" t="str">
        <f>Berechnungen!AX6</f>
        <v>U</v>
      </c>
      <c r="AF11" s="4" t="str">
        <f>Berechnungen!AY6</f>
        <v>N</v>
      </c>
      <c r="AG11" s="22"/>
      <c r="AH11" s="23" t="str">
        <f>Berechnungen!BA6</f>
        <v>Sätze</v>
      </c>
      <c r="AI11" s="23"/>
      <c r="AJ11" s="24"/>
      <c r="AK11" s="25"/>
      <c r="AL11" s="26" t="str">
        <f>Berechnungen!BE6</f>
        <v>Bälle</v>
      </c>
      <c r="AM11" s="26"/>
      <c r="AN11" s="27"/>
      <c r="AO11" s="8" t="s">
        <v>11</v>
      </c>
      <c r="AP11" s="10" t="s">
        <v>77</v>
      </c>
    </row>
    <row r="12" spans="1:72" s="7" customFormat="1" ht="18.75" customHeight="1">
      <c r="A12" s="10">
        <f>Berechnungen!D3</f>
        <v>2</v>
      </c>
      <c r="B12" s="11" t="str">
        <f>Berechnungen!E3</f>
        <v>Niedersachsen</v>
      </c>
      <c r="C12" s="10" t="str">
        <f>Berechnungen!F3</f>
        <v>:</v>
      </c>
      <c r="D12" s="11" t="str">
        <f>Berechnungen!G3</f>
        <v>Zürich-Schaffhausen</v>
      </c>
      <c r="E12" s="10">
        <f>Berechnungen!H3</f>
        <v>0</v>
      </c>
      <c r="F12" s="10" t="str">
        <f>Berechnungen!I3</f>
        <v>/</v>
      </c>
      <c r="G12" s="10">
        <f>Berechnungen!J3</f>
        <v>0</v>
      </c>
      <c r="H12" s="10" t="str">
        <f>Berechnungen!K3</f>
        <v>(</v>
      </c>
      <c r="I12" s="10">
        <f>Berechnungen!L3</f>
        <v>0</v>
      </c>
      <c r="J12" s="10" t="str">
        <f>Berechnungen!M3</f>
        <v>:</v>
      </c>
      <c r="K12" s="10">
        <f>Berechnungen!N3</f>
        <v>0</v>
      </c>
      <c r="L12" s="10" t="str">
        <f>Berechnungen!O3</f>
        <v>)</v>
      </c>
      <c r="M12" s="10" t="str">
        <f>Berechnungen!P3</f>
        <v>[</v>
      </c>
      <c r="N12" s="121"/>
      <c r="O12" s="8" t="s">
        <v>16</v>
      </c>
      <c r="P12" s="121"/>
      <c r="Q12" s="4" t="s">
        <v>23</v>
      </c>
      <c r="R12" s="121"/>
      <c r="S12" s="8" t="s">
        <v>16</v>
      </c>
      <c r="T12" s="121"/>
      <c r="U12" s="10" t="s">
        <v>23</v>
      </c>
      <c r="V12" s="114"/>
      <c r="W12" s="115" t="s">
        <v>16</v>
      </c>
      <c r="X12" s="114"/>
      <c r="Y12" s="4" t="str">
        <f>Berechnungen!AB3</f>
        <v>]</v>
      </c>
      <c r="Z12" s="4"/>
      <c r="AA12" s="21"/>
      <c r="AB12" s="21"/>
      <c r="AC12" s="4"/>
      <c r="AD12" s="14"/>
      <c r="AE12" s="14"/>
      <c r="AF12" s="14"/>
      <c r="AG12" s="28" t="str">
        <f>Berechnungen!AZ7</f>
        <v>+</v>
      </c>
      <c r="AH12" s="29"/>
      <c r="AI12" s="29" t="str">
        <f>Berechnungen!BB7</f>
        <v>-</v>
      </c>
      <c r="AJ12" s="30" t="str">
        <f>Berechnungen!BC7</f>
        <v>Diff.</v>
      </c>
      <c r="AK12" s="28" t="str">
        <f>Berechnungen!BD7</f>
        <v>+</v>
      </c>
      <c r="AL12" s="29"/>
      <c r="AM12" s="29" t="str">
        <f>Berechnungen!BF7</f>
        <v>-</v>
      </c>
      <c r="AN12" s="30" t="str">
        <f>Berechnungen!BG7</f>
        <v>Diff.</v>
      </c>
      <c r="AO12" s="8"/>
      <c r="AP12" s="10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3" spans="1:72" s="7" customFormat="1" ht="18.75" customHeight="1">
      <c r="A13" s="10">
        <f>Berechnungen!D16</f>
        <v>3</v>
      </c>
      <c r="B13" s="11" t="str">
        <f>Berechnungen!E16</f>
        <v>Niederösterreich</v>
      </c>
      <c r="C13" s="10" t="str">
        <f>Berechnungen!F16</f>
        <v>:</v>
      </c>
      <c r="D13" s="11" t="str">
        <f>Berechnungen!G16</f>
        <v>Rheinland</v>
      </c>
      <c r="E13" s="10">
        <f>Berechnungen!H16</f>
        <v>0</v>
      </c>
      <c r="F13" s="10" t="str">
        <f>Berechnungen!I16</f>
        <v>/</v>
      </c>
      <c r="G13" s="10">
        <f>Berechnungen!J16</f>
        <v>0</v>
      </c>
      <c r="H13" s="10" t="str">
        <f>Berechnungen!K16</f>
        <v>(</v>
      </c>
      <c r="I13" s="10">
        <f>Berechnungen!L16</f>
        <v>0</v>
      </c>
      <c r="J13" s="10" t="str">
        <f>Berechnungen!M16</f>
        <v>:</v>
      </c>
      <c r="K13" s="10">
        <f>Berechnungen!N16</f>
        <v>0</v>
      </c>
      <c r="L13" s="10" t="str">
        <f>Berechnungen!O16</f>
        <v>)</v>
      </c>
      <c r="M13" s="10" t="str">
        <f>Berechnungen!P16</f>
        <v>[</v>
      </c>
      <c r="N13" s="121"/>
      <c r="O13" s="8" t="s">
        <v>16</v>
      </c>
      <c r="P13" s="121"/>
      <c r="Q13" s="4" t="s">
        <v>23</v>
      </c>
      <c r="R13" s="121"/>
      <c r="S13" s="8" t="s">
        <v>16</v>
      </c>
      <c r="T13" s="121"/>
      <c r="U13" s="10" t="s">
        <v>23</v>
      </c>
      <c r="V13" s="114"/>
      <c r="W13" s="115" t="s">
        <v>16</v>
      </c>
      <c r="X13" s="114"/>
      <c r="Y13" s="4" t="str">
        <f>Berechnungen!AB16</f>
        <v>]</v>
      </c>
      <c r="Z13" s="4" t="s">
        <v>39</v>
      </c>
      <c r="AA13" s="7" t="str">
        <f>Berechnungen!AT8</f>
        <v>1.</v>
      </c>
      <c r="AB13" s="7" t="str">
        <f>Berechnungen!AU8</f>
        <v>Oberösterreich</v>
      </c>
      <c r="AC13" s="4">
        <f>Berechnungen!AV8</f>
        <v>0</v>
      </c>
      <c r="AD13" s="4">
        <f>Berechnungen!AW8</f>
        <v>0</v>
      </c>
      <c r="AE13" s="4">
        <f>Berechnungen!AX8</f>
        <v>0</v>
      </c>
      <c r="AF13" s="4">
        <f>Berechnungen!AY8</f>
        <v>0</v>
      </c>
      <c r="AG13" s="9">
        <f>Berechnungen!AZ8</f>
        <v>0</v>
      </c>
      <c r="AH13" s="4" t="str">
        <f>Berechnungen!BA8</f>
        <v>/</v>
      </c>
      <c r="AI13" s="12">
        <f>Berechnungen!BB8</f>
        <v>0</v>
      </c>
      <c r="AJ13" s="113">
        <f>Berechnungen!BC8</f>
        <v>0</v>
      </c>
      <c r="AK13" s="9">
        <f>Berechnungen!BD8</f>
        <v>0</v>
      </c>
      <c r="AL13" s="4" t="str">
        <f>Berechnungen!BE8</f>
        <v>:</v>
      </c>
      <c r="AM13" s="12">
        <f>Berechnungen!BF8</f>
        <v>0</v>
      </c>
      <c r="AN13" s="113">
        <f>Berechnungen!BG8</f>
        <v>0</v>
      </c>
      <c r="AO13" s="88">
        <f>Berechnungen!BH8</f>
        <v>0</v>
      </c>
      <c r="AP13" s="4" t="e">
        <f>Berechnungen!BI8</f>
        <v>#DIV/0!</v>
      </c>
      <c r="AQ13" s="107" t="e">
        <f aca="true" t="shared" si="0" ref="AQ13:AQ18">IF(AO13=AO14,IF(AJ13=AJ14,IF(AP13=AP14,"Achtung Reihung überprüfen! (nächstes Kriterium: bessere Balldifferenz)",0),0),0)</f>
        <v>#DIV/0!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7" customFormat="1" ht="18.75" customHeight="1">
      <c r="A14" s="10">
        <f>Berechnungen!D7</f>
        <v>4</v>
      </c>
      <c r="B14" s="11" t="str">
        <f>Berechnungen!E7</f>
        <v>Oberösterreich</v>
      </c>
      <c r="C14" s="10" t="str">
        <f>Berechnungen!F7</f>
        <v>:</v>
      </c>
      <c r="D14" s="11" t="str">
        <f>Berechnungen!G7</f>
        <v>Zürich-Schaffhausen</v>
      </c>
      <c r="E14" s="10">
        <f>Berechnungen!H7</f>
        <v>0</v>
      </c>
      <c r="F14" s="10" t="str">
        <f>Berechnungen!I7</f>
        <v>/</v>
      </c>
      <c r="G14" s="10">
        <f>Berechnungen!J7</f>
        <v>0</v>
      </c>
      <c r="H14" s="10" t="str">
        <f>Berechnungen!K7</f>
        <v>(</v>
      </c>
      <c r="I14" s="10">
        <f>Berechnungen!L7</f>
        <v>0</v>
      </c>
      <c r="J14" s="10" t="str">
        <f>Berechnungen!M7</f>
        <v>:</v>
      </c>
      <c r="K14" s="10">
        <f>Berechnungen!N7</f>
        <v>0</v>
      </c>
      <c r="L14" s="10" t="str">
        <f>Berechnungen!O7</f>
        <v>)</v>
      </c>
      <c r="M14" s="10" t="str">
        <f>Berechnungen!P7</f>
        <v>[</v>
      </c>
      <c r="N14" s="121"/>
      <c r="O14" s="8" t="s">
        <v>16</v>
      </c>
      <c r="P14" s="121"/>
      <c r="Q14" s="4" t="s">
        <v>23</v>
      </c>
      <c r="R14" s="121"/>
      <c r="S14" s="8" t="s">
        <v>16</v>
      </c>
      <c r="T14" s="121"/>
      <c r="U14" s="10" t="s">
        <v>23</v>
      </c>
      <c r="V14" s="114"/>
      <c r="W14" s="115" t="s">
        <v>16</v>
      </c>
      <c r="X14" s="114"/>
      <c r="Y14" s="4" t="str">
        <f>Berechnungen!AB7</f>
        <v>]</v>
      </c>
      <c r="Z14" s="4" t="s">
        <v>41</v>
      </c>
      <c r="AA14" s="7" t="str">
        <f>Berechnungen!AT9</f>
        <v>2.</v>
      </c>
      <c r="AB14" s="7" t="str">
        <f>Berechnungen!AU9</f>
        <v>Schwaben</v>
      </c>
      <c r="AC14" s="4">
        <f>Berechnungen!AV9</f>
        <v>0</v>
      </c>
      <c r="AD14" s="4">
        <f>Berechnungen!AW9</f>
        <v>0</v>
      </c>
      <c r="AE14" s="4">
        <f>Berechnungen!AX9</f>
        <v>0</v>
      </c>
      <c r="AF14" s="4">
        <f>Berechnungen!AY9</f>
        <v>0</v>
      </c>
      <c r="AG14" s="9">
        <f>Berechnungen!AZ9</f>
        <v>0</v>
      </c>
      <c r="AH14" s="4" t="str">
        <f>Berechnungen!BA9</f>
        <v>/</v>
      </c>
      <c r="AI14" s="12">
        <f>Berechnungen!BB9</f>
        <v>0</v>
      </c>
      <c r="AJ14" s="113">
        <f>Berechnungen!BC9</f>
        <v>0</v>
      </c>
      <c r="AK14" s="9">
        <f>Berechnungen!BD9</f>
        <v>0</v>
      </c>
      <c r="AL14" s="4" t="str">
        <f>Berechnungen!BE9</f>
        <v>:</v>
      </c>
      <c r="AM14" s="12">
        <f>Berechnungen!BF9</f>
        <v>0</v>
      </c>
      <c r="AN14" s="113">
        <f>Berechnungen!BG9</f>
        <v>0</v>
      </c>
      <c r="AO14" s="88">
        <f>Berechnungen!BH9</f>
        <v>0</v>
      </c>
      <c r="AP14" s="4" t="e">
        <f>Berechnungen!BI9</f>
        <v>#DIV/0!</v>
      </c>
      <c r="AQ14" s="107" t="e">
        <f t="shared" si="0"/>
        <v>#DIV/0!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43" s="7" customFormat="1" ht="18.75" customHeight="1">
      <c r="A15" s="10">
        <f>Berechnungen!D8</f>
        <v>5</v>
      </c>
      <c r="B15" s="11" t="str">
        <f>Berechnungen!E8</f>
        <v>Schwaben</v>
      </c>
      <c r="C15" s="10" t="str">
        <f>Berechnungen!F8</f>
        <v>:</v>
      </c>
      <c r="D15" s="11" t="str">
        <f>Berechnungen!G8</f>
        <v>Niederösterreich</v>
      </c>
      <c r="E15" s="10">
        <f>Berechnungen!H8</f>
        <v>0</v>
      </c>
      <c r="F15" s="10" t="str">
        <f>Berechnungen!I8</f>
        <v>/</v>
      </c>
      <c r="G15" s="10">
        <f>Berechnungen!J8</f>
        <v>0</v>
      </c>
      <c r="H15" s="10" t="str">
        <f>Berechnungen!K8</f>
        <v>(</v>
      </c>
      <c r="I15" s="10">
        <f>Berechnungen!L8</f>
        <v>0</v>
      </c>
      <c r="J15" s="10" t="str">
        <f>Berechnungen!M8</f>
        <v>:</v>
      </c>
      <c r="K15" s="10">
        <f>Berechnungen!N8</f>
        <v>0</v>
      </c>
      <c r="L15" s="10" t="str">
        <f>Berechnungen!O8</f>
        <v>)</v>
      </c>
      <c r="M15" s="10" t="str">
        <f>Berechnungen!P8</f>
        <v>[</v>
      </c>
      <c r="N15" s="121"/>
      <c r="O15" s="8" t="s">
        <v>16</v>
      </c>
      <c r="P15" s="121"/>
      <c r="Q15" s="4" t="s">
        <v>23</v>
      </c>
      <c r="R15" s="121"/>
      <c r="S15" s="8" t="s">
        <v>16</v>
      </c>
      <c r="T15" s="121"/>
      <c r="U15" s="10" t="s">
        <v>23</v>
      </c>
      <c r="V15" s="114"/>
      <c r="W15" s="115" t="s">
        <v>16</v>
      </c>
      <c r="X15" s="114"/>
      <c r="Y15" s="4" t="str">
        <f>Berechnungen!AB8</f>
        <v>]</v>
      </c>
      <c r="Z15" s="4" t="s">
        <v>40</v>
      </c>
      <c r="AA15" s="7" t="str">
        <f>Berechnungen!AT10</f>
        <v>3.</v>
      </c>
      <c r="AB15" s="7" t="str">
        <f>Berechnungen!AU10</f>
        <v>Niedersachsen</v>
      </c>
      <c r="AC15" s="4">
        <f>Berechnungen!AV10</f>
        <v>0</v>
      </c>
      <c r="AD15" s="4">
        <f>Berechnungen!AW10</f>
        <v>0</v>
      </c>
      <c r="AE15" s="4">
        <f>Berechnungen!AX10</f>
        <v>0</v>
      </c>
      <c r="AF15" s="4">
        <f>Berechnungen!AY10</f>
        <v>0</v>
      </c>
      <c r="AG15" s="9">
        <f>Berechnungen!AZ10</f>
        <v>0</v>
      </c>
      <c r="AH15" s="4" t="str">
        <f>Berechnungen!BA10</f>
        <v>/</v>
      </c>
      <c r="AI15" s="12">
        <f>Berechnungen!BB10</f>
        <v>0</v>
      </c>
      <c r="AJ15" s="113">
        <f>Berechnungen!BC10</f>
        <v>0</v>
      </c>
      <c r="AK15" s="9">
        <f>Berechnungen!BD10</f>
        <v>0</v>
      </c>
      <c r="AL15" s="4" t="str">
        <f>Berechnungen!BE10</f>
        <v>:</v>
      </c>
      <c r="AM15" s="12">
        <f>Berechnungen!BF10</f>
        <v>0</v>
      </c>
      <c r="AN15" s="113">
        <f>Berechnungen!BG10</f>
        <v>0</v>
      </c>
      <c r="AO15" s="88">
        <f>Berechnungen!BH10</f>
        <v>0</v>
      </c>
      <c r="AP15" s="4" t="e">
        <f>Berechnungen!BI10</f>
        <v>#DIV/0!</v>
      </c>
      <c r="AQ15" s="107" t="e">
        <f t="shared" si="0"/>
        <v>#DIV/0!</v>
      </c>
    </row>
    <row r="16" spans="1:43" s="7" customFormat="1" ht="18.75" customHeight="1">
      <c r="A16" s="10">
        <f>Berechnungen!D14</f>
        <v>6</v>
      </c>
      <c r="B16" s="11" t="str">
        <f>Berechnungen!E14</f>
        <v>Niedersachsen</v>
      </c>
      <c r="C16" s="10" t="str">
        <f>Berechnungen!F14</f>
        <v>:</v>
      </c>
      <c r="D16" s="11" t="str">
        <f>Berechnungen!G14</f>
        <v>Rheinland</v>
      </c>
      <c r="E16" s="10">
        <f>Berechnungen!H14</f>
        <v>0</v>
      </c>
      <c r="F16" s="10" t="str">
        <f>Berechnungen!I14</f>
        <v>/</v>
      </c>
      <c r="G16" s="10">
        <f>Berechnungen!J14</f>
        <v>0</v>
      </c>
      <c r="H16" s="10" t="str">
        <f>Berechnungen!K14</f>
        <v>(</v>
      </c>
      <c r="I16" s="10">
        <f>Berechnungen!L14</f>
        <v>0</v>
      </c>
      <c r="J16" s="10" t="str">
        <f>Berechnungen!M14</f>
        <v>:</v>
      </c>
      <c r="K16" s="10">
        <f>Berechnungen!N14</f>
        <v>0</v>
      </c>
      <c r="L16" s="10" t="str">
        <f>Berechnungen!O14</f>
        <v>)</v>
      </c>
      <c r="M16" s="10" t="str">
        <f>Berechnungen!P14</f>
        <v>[</v>
      </c>
      <c r="N16" s="121"/>
      <c r="O16" s="8" t="s">
        <v>16</v>
      </c>
      <c r="P16" s="121"/>
      <c r="Q16" s="4" t="s">
        <v>23</v>
      </c>
      <c r="R16" s="121"/>
      <c r="S16" s="8" t="s">
        <v>16</v>
      </c>
      <c r="T16" s="121"/>
      <c r="U16" s="10" t="s">
        <v>23</v>
      </c>
      <c r="V16" s="114"/>
      <c r="W16" s="115" t="s">
        <v>16</v>
      </c>
      <c r="X16" s="114"/>
      <c r="Y16" s="4" t="str">
        <f>Berechnungen!AB14</f>
        <v>]</v>
      </c>
      <c r="Z16" s="4" t="s">
        <v>42</v>
      </c>
      <c r="AA16" s="7" t="str">
        <f>Berechnungen!AT11</f>
        <v>4.</v>
      </c>
      <c r="AB16" s="7" t="str">
        <f>Berechnungen!AU11</f>
        <v>Zürich-Schaffhausen</v>
      </c>
      <c r="AC16" s="4">
        <f>Berechnungen!AV11</f>
        <v>0</v>
      </c>
      <c r="AD16" s="4">
        <f>Berechnungen!AW11</f>
        <v>0</v>
      </c>
      <c r="AE16" s="4">
        <f>Berechnungen!AX11</f>
        <v>0</v>
      </c>
      <c r="AF16" s="4">
        <f>Berechnungen!AY11</f>
        <v>0</v>
      </c>
      <c r="AG16" s="9">
        <f>Berechnungen!AZ11</f>
        <v>0</v>
      </c>
      <c r="AH16" s="4" t="str">
        <f>Berechnungen!BA11</f>
        <v>/</v>
      </c>
      <c r="AI16" s="12">
        <f>Berechnungen!BB11</f>
        <v>0</v>
      </c>
      <c r="AJ16" s="113">
        <f>Berechnungen!BC11</f>
        <v>0</v>
      </c>
      <c r="AK16" s="9">
        <f>Berechnungen!BD11</f>
        <v>0</v>
      </c>
      <c r="AL16" s="4" t="str">
        <f>Berechnungen!BE11</f>
        <v>:</v>
      </c>
      <c r="AM16" s="12">
        <f>Berechnungen!BF11</f>
        <v>0</v>
      </c>
      <c r="AN16" s="113">
        <f>Berechnungen!BG11</f>
        <v>0</v>
      </c>
      <c r="AO16" s="88">
        <f>Berechnungen!BH11</f>
        <v>0</v>
      </c>
      <c r="AP16" s="4" t="e">
        <f>Berechnungen!BI11</f>
        <v>#DIV/0!</v>
      </c>
      <c r="AQ16" s="107" t="e">
        <f t="shared" si="0"/>
        <v>#DIV/0!</v>
      </c>
    </row>
    <row r="17" spans="1:43" s="7" customFormat="1" ht="18.75" customHeight="1">
      <c r="A17" s="10">
        <f>Berechnungen!D4</f>
        <v>7</v>
      </c>
      <c r="B17" s="11" t="str">
        <f>Berechnungen!E4</f>
        <v>Oberösterreich</v>
      </c>
      <c r="C17" s="10" t="str">
        <f>Berechnungen!F4</f>
        <v>:</v>
      </c>
      <c r="D17" s="11" t="str">
        <f>Berechnungen!G4</f>
        <v>Niederösterreich</v>
      </c>
      <c r="E17" s="10">
        <f>Berechnungen!H4</f>
        <v>0</v>
      </c>
      <c r="F17" s="10" t="str">
        <f>Berechnungen!I4</f>
        <v>/</v>
      </c>
      <c r="G17" s="10">
        <f>Berechnungen!J4</f>
        <v>0</v>
      </c>
      <c r="H17" s="10" t="str">
        <f>Berechnungen!K4</f>
        <v>(</v>
      </c>
      <c r="I17" s="10">
        <f>Berechnungen!L4</f>
        <v>0</v>
      </c>
      <c r="J17" s="10" t="str">
        <f>Berechnungen!M4</f>
        <v>:</v>
      </c>
      <c r="K17" s="10">
        <f>Berechnungen!N4</f>
        <v>0</v>
      </c>
      <c r="L17" s="10" t="str">
        <f>Berechnungen!O4</f>
        <v>)</v>
      </c>
      <c r="M17" s="10" t="str">
        <f>Berechnungen!P4</f>
        <v>[</v>
      </c>
      <c r="N17" s="121"/>
      <c r="O17" s="8" t="s">
        <v>16</v>
      </c>
      <c r="P17" s="121"/>
      <c r="Q17" s="4" t="s">
        <v>23</v>
      </c>
      <c r="R17" s="121"/>
      <c r="S17" s="8" t="s">
        <v>16</v>
      </c>
      <c r="T17" s="121"/>
      <c r="U17" s="10" t="s">
        <v>23</v>
      </c>
      <c r="V17" s="114"/>
      <c r="W17" s="115" t="s">
        <v>16</v>
      </c>
      <c r="X17" s="114"/>
      <c r="Y17" s="4" t="str">
        <f>Berechnungen!AB4</f>
        <v>]</v>
      </c>
      <c r="Z17" s="4" t="s">
        <v>43</v>
      </c>
      <c r="AA17" s="7" t="str">
        <f>Berechnungen!AT12</f>
        <v>5.</v>
      </c>
      <c r="AB17" s="7" t="str">
        <f>Berechnungen!AU12</f>
        <v>Niederösterreich</v>
      </c>
      <c r="AC17" s="4">
        <f>Berechnungen!AV12</f>
        <v>0</v>
      </c>
      <c r="AD17" s="4">
        <f>Berechnungen!AW12</f>
        <v>0</v>
      </c>
      <c r="AE17" s="4">
        <f>Berechnungen!AX12</f>
        <v>0</v>
      </c>
      <c r="AF17" s="4">
        <f>Berechnungen!AY12</f>
        <v>0</v>
      </c>
      <c r="AG17" s="9">
        <f>Berechnungen!AZ12</f>
        <v>0</v>
      </c>
      <c r="AH17" s="4" t="str">
        <f>Berechnungen!BA12</f>
        <v>/</v>
      </c>
      <c r="AI17" s="12">
        <f>Berechnungen!BB12</f>
        <v>0</v>
      </c>
      <c r="AJ17" s="113">
        <f>Berechnungen!BC12</f>
        <v>0</v>
      </c>
      <c r="AK17" s="9">
        <f>Berechnungen!BD12</f>
        <v>0</v>
      </c>
      <c r="AL17" s="4" t="str">
        <f>Berechnungen!BE12</f>
        <v>:</v>
      </c>
      <c r="AM17" s="12">
        <f>Berechnungen!BF12</f>
        <v>0</v>
      </c>
      <c r="AN17" s="113">
        <f>Berechnungen!BG12</f>
        <v>0</v>
      </c>
      <c r="AO17" s="88">
        <f>Berechnungen!BH12</f>
        <v>0</v>
      </c>
      <c r="AP17" s="4" t="e">
        <f>Berechnungen!BI12</f>
        <v>#DIV/0!</v>
      </c>
      <c r="AQ17" s="107" t="e">
        <f t="shared" si="0"/>
        <v>#DIV/0!</v>
      </c>
    </row>
    <row r="18" spans="1:43" s="7" customFormat="1" ht="18.75" customHeight="1">
      <c r="A18" s="10">
        <f>Berechnungen!D11</f>
        <v>8</v>
      </c>
      <c r="B18" s="11" t="str">
        <f>Berechnungen!E11</f>
        <v>Schwaben</v>
      </c>
      <c r="C18" s="10" t="str">
        <f>Berechnungen!F11</f>
        <v>:</v>
      </c>
      <c r="D18" s="11" t="str">
        <f>Berechnungen!G11</f>
        <v>Niedersachsen</v>
      </c>
      <c r="E18" s="10">
        <f>Berechnungen!H11</f>
        <v>0</v>
      </c>
      <c r="F18" s="10" t="str">
        <f>Berechnungen!I11</f>
        <v>/</v>
      </c>
      <c r="G18" s="10">
        <f>Berechnungen!J11</f>
        <v>0</v>
      </c>
      <c r="H18" s="10" t="str">
        <f>Berechnungen!K11</f>
        <v>(</v>
      </c>
      <c r="I18" s="10">
        <f>Berechnungen!L11</f>
        <v>0</v>
      </c>
      <c r="J18" s="10" t="str">
        <f>Berechnungen!M11</f>
        <v>:</v>
      </c>
      <c r="K18" s="10">
        <f>Berechnungen!N11</f>
        <v>0</v>
      </c>
      <c r="L18" s="10" t="str">
        <f>Berechnungen!O11</f>
        <v>)</v>
      </c>
      <c r="M18" s="10" t="str">
        <f>Berechnungen!P11</f>
        <v>[</v>
      </c>
      <c r="N18" s="121"/>
      <c r="O18" s="8" t="s">
        <v>16</v>
      </c>
      <c r="P18" s="121"/>
      <c r="Q18" s="4" t="s">
        <v>23</v>
      </c>
      <c r="R18" s="121"/>
      <c r="S18" s="8" t="s">
        <v>16</v>
      </c>
      <c r="T18" s="121"/>
      <c r="U18" s="10" t="s">
        <v>23</v>
      </c>
      <c r="V18" s="114"/>
      <c r="W18" s="115" t="s">
        <v>16</v>
      </c>
      <c r="X18" s="114"/>
      <c r="Y18" s="4" t="str">
        <f>Berechnungen!AB11</f>
        <v>]</v>
      </c>
      <c r="Z18" s="4" t="s">
        <v>57</v>
      </c>
      <c r="AA18" s="7" t="str">
        <f>Berechnungen!AT13</f>
        <v>6.</v>
      </c>
      <c r="AB18" s="7" t="str">
        <f>Berechnungen!AU13</f>
        <v>Rheinland</v>
      </c>
      <c r="AC18" s="4">
        <f>Berechnungen!AV13</f>
        <v>0</v>
      </c>
      <c r="AD18" s="4">
        <f>Berechnungen!AW13</f>
        <v>0</v>
      </c>
      <c r="AE18" s="4">
        <f>Berechnungen!AX13</f>
        <v>0</v>
      </c>
      <c r="AF18" s="4">
        <f>Berechnungen!AY13</f>
        <v>0</v>
      </c>
      <c r="AG18" s="9">
        <f>Berechnungen!AZ13</f>
        <v>0</v>
      </c>
      <c r="AH18" s="4" t="str">
        <f>Berechnungen!BA13</f>
        <v>/</v>
      </c>
      <c r="AI18" s="12">
        <f>Berechnungen!BB13</f>
        <v>0</v>
      </c>
      <c r="AJ18" s="113">
        <f>Berechnungen!BC13</f>
        <v>0</v>
      </c>
      <c r="AK18" s="9">
        <f>Berechnungen!BD13</f>
        <v>0</v>
      </c>
      <c r="AL18" s="4" t="str">
        <f>Berechnungen!BE13</f>
        <v>:</v>
      </c>
      <c r="AM18" s="12">
        <f>Berechnungen!BF13</f>
        <v>0</v>
      </c>
      <c r="AN18" s="113">
        <f>Berechnungen!BG13</f>
        <v>0</v>
      </c>
      <c r="AO18" s="88">
        <f>Berechnungen!BH13</f>
        <v>0</v>
      </c>
      <c r="AP18" s="4" t="e">
        <f>Berechnungen!BI13</f>
        <v>#DIV/0!</v>
      </c>
      <c r="AQ18" s="107" t="e">
        <f t="shared" si="0"/>
        <v>#DIV/0!</v>
      </c>
    </row>
    <row r="19" spans="1:42" s="7" customFormat="1" ht="18.75" customHeight="1">
      <c r="A19" s="10">
        <f>Berechnungen!D15</f>
        <v>9</v>
      </c>
      <c r="B19" s="11" t="str">
        <f>Berechnungen!E15</f>
        <v>Zürich-Schaffhausen</v>
      </c>
      <c r="C19" s="10" t="str">
        <f>Berechnungen!F15</f>
        <v>:</v>
      </c>
      <c r="D19" s="11" t="str">
        <f>Berechnungen!G15</f>
        <v>Rheinland</v>
      </c>
      <c r="E19" s="10">
        <f>Berechnungen!H15</f>
        <v>0</v>
      </c>
      <c r="F19" s="10" t="str">
        <f>Berechnungen!I15</f>
        <v>/</v>
      </c>
      <c r="G19" s="10">
        <f>Berechnungen!J15</f>
        <v>0</v>
      </c>
      <c r="H19" s="10" t="str">
        <f>Berechnungen!K15</f>
        <v>(</v>
      </c>
      <c r="I19" s="10">
        <f>Berechnungen!L15</f>
        <v>0</v>
      </c>
      <c r="J19" s="10" t="str">
        <f>Berechnungen!M15</f>
        <v>:</v>
      </c>
      <c r="K19" s="10">
        <f>Berechnungen!N15</f>
        <v>0</v>
      </c>
      <c r="L19" s="10" t="str">
        <f>Berechnungen!O15</f>
        <v>)</v>
      </c>
      <c r="M19" s="10" t="str">
        <f>Berechnungen!P15</f>
        <v>[</v>
      </c>
      <c r="N19" s="121"/>
      <c r="O19" s="8" t="s">
        <v>16</v>
      </c>
      <c r="P19" s="121"/>
      <c r="Q19" s="4" t="s">
        <v>23</v>
      </c>
      <c r="R19" s="121"/>
      <c r="S19" s="8" t="s">
        <v>16</v>
      </c>
      <c r="T19" s="121"/>
      <c r="U19" s="10" t="s">
        <v>23</v>
      </c>
      <c r="V19" s="114"/>
      <c r="W19" s="115" t="s">
        <v>16</v>
      </c>
      <c r="X19" s="114"/>
      <c r="Y19" s="4" t="str">
        <f>Berechnungen!AB15</f>
        <v>]</v>
      </c>
      <c r="Z19" s="4"/>
      <c r="AA19" s="15"/>
      <c r="AB19" s="12"/>
      <c r="AC19" s="114">
        <f>SUM(AC13:AC18)</f>
        <v>0</v>
      </c>
      <c r="AD19" s="14"/>
      <c r="AE19" s="34"/>
      <c r="AF19" s="34"/>
      <c r="AG19" s="35"/>
      <c r="AH19" s="35"/>
      <c r="AI19" s="35"/>
      <c r="AJ19" s="36"/>
      <c r="AK19" s="36"/>
      <c r="AL19" s="35"/>
      <c r="AM19" s="36"/>
      <c r="AN19" s="36"/>
      <c r="AO19" s="37"/>
      <c r="AP19" s="38"/>
    </row>
    <row r="20" spans="1:42" s="7" customFormat="1" ht="18.75" customHeight="1">
      <c r="A20" s="10">
        <f>Berechnungen!D9</f>
        <v>10</v>
      </c>
      <c r="B20" s="11" t="str">
        <f>Berechnungen!E9</f>
        <v>Oberösterreich</v>
      </c>
      <c r="C20" s="10" t="str">
        <f>Berechnungen!F9</f>
        <v>:</v>
      </c>
      <c r="D20" s="11" t="str">
        <f>Berechnungen!G9</f>
        <v>Niedersachsen</v>
      </c>
      <c r="E20" s="10">
        <f>Berechnungen!H9</f>
        <v>0</v>
      </c>
      <c r="F20" s="10" t="str">
        <f>Berechnungen!I9</f>
        <v>/</v>
      </c>
      <c r="G20" s="10">
        <f>Berechnungen!J9</f>
        <v>0</v>
      </c>
      <c r="H20" s="10" t="str">
        <f>Berechnungen!K9</f>
        <v>(</v>
      </c>
      <c r="I20" s="10">
        <f>Berechnungen!L9</f>
        <v>0</v>
      </c>
      <c r="J20" s="10" t="str">
        <f>Berechnungen!M9</f>
        <v>:</v>
      </c>
      <c r="K20" s="10">
        <f>Berechnungen!N9</f>
        <v>0</v>
      </c>
      <c r="L20" s="10" t="str">
        <f>Berechnungen!O9</f>
        <v>)</v>
      </c>
      <c r="M20" s="10" t="str">
        <f>Berechnungen!P9</f>
        <v>[</v>
      </c>
      <c r="N20" s="121"/>
      <c r="O20" s="8" t="s">
        <v>16</v>
      </c>
      <c r="P20" s="121"/>
      <c r="Q20" s="4" t="s">
        <v>23</v>
      </c>
      <c r="R20" s="121"/>
      <c r="S20" s="8" t="s">
        <v>16</v>
      </c>
      <c r="T20" s="121"/>
      <c r="U20" s="10" t="s">
        <v>23</v>
      </c>
      <c r="V20" s="114"/>
      <c r="W20" s="115" t="s">
        <v>16</v>
      </c>
      <c r="X20" s="114"/>
      <c r="Y20" s="4" t="str">
        <f>Berechnungen!AB9</f>
        <v>]</v>
      </c>
      <c r="Z20" s="4"/>
      <c r="AA20" s="197" t="s">
        <v>129</v>
      </c>
      <c r="AB20" s="21"/>
      <c r="AC20" s="4"/>
      <c r="AD20" s="14"/>
      <c r="AE20" s="34"/>
      <c r="AF20" s="34"/>
      <c r="AG20" s="39"/>
      <c r="AH20" s="39"/>
      <c r="AI20" s="39"/>
      <c r="AJ20" s="39"/>
      <c r="AK20" s="40"/>
      <c r="AL20" s="40"/>
      <c r="AM20" s="40"/>
      <c r="AN20" s="41"/>
      <c r="AO20" s="37"/>
      <c r="AP20" s="38"/>
    </row>
    <row r="21" spans="1:42" s="7" customFormat="1" ht="18.75" customHeight="1">
      <c r="A21" s="10">
        <f>Berechnungen!D10</f>
        <v>11</v>
      </c>
      <c r="B21" s="11" t="str">
        <f>Berechnungen!E10</f>
        <v>Zürich-Schaffhausen</v>
      </c>
      <c r="C21" s="10" t="str">
        <f>Berechnungen!F10</f>
        <v>:</v>
      </c>
      <c r="D21" s="11" t="str">
        <f>Berechnungen!G10</f>
        <v>Niederösterreich</v>
      </c>
      <c r="E21" s="10">
        <f>Berechnungen!H10</f>
        <v>0</v>
      </c>
      <c r="F21" s="10" t="str">
        <f>Berechnungen!I10</f>
        <v>/</v>
      </c>
      <c r="G21" s="10">
        <f>Berechnungen!J10</f>
        <v>0</v>
      </c>
      <c r="H21" s="10" t="str">
        <f>Berechnungen!K10</f>
        <v>(</v>
      </c>
      <c r="I21" s="10">
        <f>Berechnungen!L10</f>
        <v>0</v>
      </c>
      <c r="J21" s="10" t="str">
        <f>Berechnungen!M10</f>
        <v>:</v>
      </c>
      <c r="K21" s="10">
        <f>Berechnungen!N10</f>
        <v>0</v>
      </c>
      <c r="L21" s="10" t="str">
        <f>Berechnungen!O10</f>
        <v>)</v>
      </c>
      <c r="M21" s="10" t="str">
        <f>Berechnungen!P10</f>
        <v>[</v>
      </c>
      <c r="N21" s="121"/>
      <c r="O21" s="8" t="s">
        <v>16</v>
      </c>
      <c r="P21" s="121"/>
      <c r="Q21" s="4" t="s">
        <v>23</v>
      </c>
      <c r="R21" s="121"/>
      <c r="S21" s="8" t="s">
        <v>16</v>
      </c>
      <c r="T21" s="121"/>
      <c r="U21" s="10" t="s">
        <v>23</v>
      </c>
      <c r="V21" s="114"/>
      <c r="W21" s="115" t="s">
        <v>16</v>
      </c>
      <c r="X21" s="114"/>
      <c r="Y21" s="4" t="str">
        <f>Berechnungen!AB10</f>
        <v>]</v>
      </c>
      <c r="Z21" s="4"/>
      <c r="AA21" s="21" t="s">
        <v>130</v>
      </c>
      <c r="AB21" s="21"/>
      <c r="AC21" s="4"/>
      <c r="AD21" s="14"/>
      <c r="AE21" s="34"/>
      <c r="AF21" s="34"/>
      <c r="AG21" s="35"/>
      <c r="AH21" s="35"/>
      <c r="AI21" s="35"/>
      <c r="AJ21" s="36"/>
      <c r="AK21" s="35"/>
      <c r="AL21" s="35"/>
      <c r="AM21" s="35"/>
      <c r="AN21" s="36"/>
      <c r="AO21" s="37"/>
      <c r="AP21" s="38"/>
    </row>
    <row r="22" spans="1:42" s="7" customFormat="1" ht="18.75" customHeight="1">
      <c r="A22" s="10">
        <f>Berechnungen!D13</f>
        <v>12</v>
      </c>
      <c r="B22" s="11" t="str">
        <f>Berechnungen!E13</f>
        <v>Schwaben</v>
      </c>
      <c r="C22" s="10" t="str">
        <f>Berechnungen!F13</f>
        <v>:</v>
      </c>
      <c r="D22" s="11" t="str">
        <f>Berechnungen!G13</f>
        <v>Rheinland</v>
      </c>
      <c r="E22" s="10">
        <f>Berechnungen!H13</f>
        <v>0</v>
      </c>
      <c r="F22" s="10" t="str">
        <f>Berechnungen!I13</f>
        <v>/</v>
      </c>
      <c r="G22" s="10">
        <f>Berechnungen!J13</f>
        <v>0</v>
      </c>
      <c r="H22" s="10" t="str">
        <f>Berechnungen!K13</f>
        <v>(</v>
      </c>
      <c r="I22" s="10">
        <f>Berechnungen!L13</f>
        <v>0</v>
      </c>
      <c r="J22" s="10" t="str">
        <f>Berechnungen!M13</f>
        <v>:</v>
      </c>
      <c r="K22" s="10">
        <f>Berechnungen!N13</f>
        <v>0</v>
      </c>
      <c r="L22" s="10" t="str">
        <f>Berechnungen!O13</f>
        <v>)</v>
      </c>
      <c r="M22" s="10" t="str">
        <f>Berechnungen!P13</f>
        <v>[</v>
      </c>
      <c r="N22" s="121"/>
      <c r="O22" s="8" t="s">
        <v>16</v>
      </c>
      <c r="P22" s="121"/>
      <c r="Q22" s="4" t="s">
        <v>23</v>
      </c>
      <c r="R22" s="121"/>
      <c r="S22" s="8" t="s">
        <v>16</v>
      </c>
      <c r="T22" s="121"/>
      <c r="U22" s="10" t="s">
        <v>23</v>
      </c>
      <c r="V22" s="114"/>
      <c r="W22" s="115" t="s">
        <v>16</v>
      </c>
      <c r="X22" s="114"/>
      <c r="Y22" s="4" t="str">
        <f>Berechnungen!AB13</f>
        <v>]</v>
      </c>
      <c r="Z22" s="4"/>
      <c r="AA22" s="31"/>
      <c r="AB22" s="31"/>
      <c r="AC22" s="32"/>
      <c r="AD22" s="33"/>
      <c r="AE22" s="43"/>
      <c r="AF22" s="43"/>
      <c r="AG22" s="44"/>
      <c r="AH22" s="45"/>
      <c r="AI22" s="44"/>
      <c r="AJ22" s="44"/>
      <c r="AK22" s="44"/>
      <c r="AL22" s="45"/>
      <c r="AM22" s="44"/>
      <c r="AN22" s="44"/>
      <c r="AO22" s="46"/>
      <c r="AP22" s="36"/>
    </row>
    <row r="23" spans="1:42" s="7" customFormat="1" ht="18.75" customHeight="1">
      <c r="A23" s="10">
        <f>Berechnungen!D6</f>
        <v>13</v>
      </c>
      <c r="B23" s="11" t="str">
        <f>Berechnungen!E6</f>
        <v>Niedersachsen</v>
      </c>
      <c r="C23" s="10" t="str">
        <f>Berechnungen!F6</f>
        <v>:</v>
      </c>
      <c r="D23" s="11" t="str">
        <f>Berechnungen!G6</f>
        <v>Niederösterreich</v>
      </c>
      <c r="E23" s="10">
        <f>Berechnungen!H6</f>
        <v>0</v>
      </c>
      <c r="F23" s="10" t="str">
        <f>Berechnungen!I6</f>
        <v>/</v>
      </c>
      <c r="G23" s="10">
        <f>Berechnungen!J6</f>
        <v>0</v>
      </c>
      <c r="H23" s="10" t="str">
        <f>Berechnungen!K6</f>
        <v>(</v>
      </c>
      <c r="I23" s="10">
        <f>Berechnungen!L6</f>
        <v>0</v>
      </c>
      <c r="J23" s="10" t="str">
        <f>Berechnungen!M6</f>
        <v>:</v>
      </c>
      <c r="K23" s="10">
        <f>Berechnungen!N6</f>
        <v>0</v>
      </c>
      <c r="L23" s="10" t="str">
        <f>Berechnungen!O6</f>
        <v>)</v>
      </c>
      <c r="M23" s="10" t="str">
        <f>Berechnungen!P6</f>
        <v>[</v>
      </c>
      <c r="N23" s="121"/>
      <c r="O23" s="8" t="s">
        <v>16</v>
      </c>
      <c r="P23" s="121"/>
      <c r="Q23" s="4" t="s">
        <v>23</v>
      </c>
      <c r="R23" s="121"/>
      <c r="S23" s="8" t="s">
        <v>16</v>
      </c>
      <c r="T23" s="121"/>
      <c r="U23" s="10" t="s">
        <v>23</v>
      </c>
      <c r="V23" s="114"/>
      <c r="W23" s="115" t="s">
        <v>16</v>
      </c>
      <c r="X23" s="114"/>
      <c r="Y23" s="4" t="str">
        <f>Berechnungen!AB6</f>
        <v>]</v>
      </c>
      <c r="Z23" s="4"/>
      <c r="AA23" s="31"/>
      <c r="AB23" s="31"/>
      <c r="AC23" s="32"/>
      <c r="AD23" s="33"/>
      <c r="AE23" s="43"/>
      <c r="AF23" s="43"/>
      <c r="AG23" s="44"/>
      <c r="AH23" s="45"/>
      <c r="AI23" s="44"/>
      <c r="AJ23" s="44"/>
      <c r="AK23" s="44"/>
      <c r="AL23" s="45"/>
      <c r="AM23" s="44"/>
      <c r="AN23" s="44"/>
      <c r="AO23" s="46"/>
      <c r="AP23" s="36"/>
    </row>
    <row r="24" spans="1:42" s="7" customFormat="1" ht="18.75" customHeight="1">
      <c r="A24" s="10">
        <f>Berechnungen!D12</f>
        <v>14</v>
      </c>
      <c r="B24" s="11" t="str">
        <f>Berechnungen!E12</f>
        <v>Oberösterreich</v>
      </c>
      <c r="C24" s="10" t="str">
        <f>Berechnungen!F12</f>
        <v>:</v>
      </c>
      <c r="D24" s="11" t="str">
        <f>Berechnungen!G12</f>
        <v>Rheinland</v>
      </c>
      <c r="E24" s="10">
        <f>Berechnungen!H12</f>
        <v>0</v>
      </c>
      <c r="F24" s="10" t="str">
        <f>Berechnungen!I12</f>
        <v>/</v>
      </c>
      <c r="G24" s="10">
        <f>Berechnungen!J12</f>
        <v>0</v>
      </c>
      <c r="H24" s="10" t="str">
        <f>Berechnungen!K12</f>
        <v>(</v>
      </c>
      <c r="I24" s="10">
        <f>Berechnungen!L12</f>
        <v>0</v>
      </c>
      <c r="J24" s="10" t="str">
        <f>Berechnungen!M12</f>
        <v>:</v>
      </c>
      <c r="K24" s="10">
        <f>Berechnungen!N12</f>
        <v>0</v>
      </c>
      <c r="L24" s="10" t="str">
        <f>Berechnungen!O12</f>
        <v>)</v>
      </c>
      <c r="M24" s="10" t="str">
        <f>Berechnungen!P12</f>
        <v>[</v>
      </c>
      <c r="N24" s="121"/>
      <c r="O24" s="8" t="s">
        <v>16</v>
      </c>
      <c r="P24" s="121"/>
      <c r="Q24" s="4" t="s">
        <v>23</v>
      </c>
      <c r="R24" s="121"/>
      <c r="S24" s="8" t="s">
        <v>16</v>
      </c>
      <c r="T24" s="198"/>
      <c r="U24" s="10" t="s">
        <v>23</v>
      </c>
      <c r="V24" s="114"/>
      <c r="W24" s="115" t="s">
        <v>16</v>
      </c>
      <c r="X24" s="114"/>
      <c r="Y24" s="4" t="str">
        <f>Berechnungen!AB12</f>
        <v>]</v>
      </c>
      <c r="Z24" s="4"/>
      <c r="AA24" s="31"/>
      <c r="AB24" s="31"/>
      <c r="AC24" s="32"/>
      <c r="AD24" s="33"/>
      <c r="AE24" s="43"/>
      <c r="AF24" s="43"/>
      <c r="AG24" s="44"/>
      <c r="AH24" s="45"/>
      <c r="AI24" s="44"/>
      <c r="AJ24" s="44"/>
      <c r="AK24" s="44"/>
      <c r="AL24" s="45"/>
      <c r="AM24" s="44"/>
      <c r="AN24" s="44"/>
      <c r="AO24" s="46"/>
      <c r="AP24" s="36"/>
    </row>
    <row r="25" spans="1:42" s="7" customFormat="1" ht="18.75" customHeight="1">
      <c r="A25" s="10">
        <f>Berechnungen!D5</f>
        <v>15</v>
      </c>
      <c r="B25" s="11" t="str">
        <f>Berechnungen!E5</f>
        <v>Schwaben</v>
      </c>
      <c r="C25" s="10" t="str">
        <f>Berechnungen!F5</f>
        <v>:</v>
      </c>
      <c r="D25" s="11" t="str">
        <f>Berechnungen!G5</f>
        <v>Zürich-Schaffhausen</v>
      </c>
      <c r="E25" s="10">
        <f>Berechnungen!H5</f>
        <v>0</v>
      </c>
      <c r="F25" s="10" t="str">
        <f>Berechnungen!I5</f>
        <v>/</v>
      </c>
      <c r="G25" s="10">
        <f>Berechnungen!J5</f>
        <v>0</v>
      </c>
      <c r="H25" s="10" t="str">
        <f>Berechnungen!K5</f>
        <v>(</v>
      </c>
      <c r="I25" s="10">
        <f>Berechnungen!L5</f>
        <v>0</v>
      </c>
      <c r="J25" s="10" t="str">
        <f>Berechnungen!M5</f>
        <v>:</v>
      </c>
      <c r="K25" s="10">
        <f>Berechnungen!N5</f>
        <v>0</v>
      </c>
      <c r="L25" s="10" t="str">
        <f>Berechnungen!O5</f>
        <v>)</v>
      </c>
      <c r="M25" s="10" t="str">
        <f>Berechnungen!P5</f>
        <v>[</v>
      </c>
      <c r="N25" s="121"/>
      <c r="O25" s="8" t="s">
        <v>16</v>
      </c>
      <c r="P25" s="121"/>
      <c r="Q25" s="4" t="s">
        <v>23</v>
      </c>
      <c r="R25" s="121"/>
      <c r="S25" s="8" t="s">
        <v>16</v>
      </c>
      <c r="T25" s="121"/>
      <c r="U25" s="10" t="s">
        <v>23</v>
      </c>
      <c r="V25" s="114"/>
      <c r="W25" s="115" t="s">
        <v>16</v>
      </c>
      <c r="X25" s="114"/>
      <c r="Y25" s="4" t="str">
        <f>Berechnungen!AB5</f>
        <v>]</v>
      </c>
      <c r="Z25" s="4"/>
      <c r="AA25" s="180" t="s">
        <v>83</v>
      </c>
      <c r="AB25" s="181"/>
      <c r="AC25" s="32"/>
      <c r="AD25" s="33"/>
      <c r="AE25" s="43"/>
      <c r="AF25" s="43"/>
      <c r="AG25" s="44"/>
      <c r="AH25" s="45"/>
      <c r="AI25" s="44"/>
      <c r="AJ25" s="44"/>
      <c r="AK25" s="44"/>
      <c r="AL25" s="45"/>
      <c r="AM25" s="44"/>
      <c r="AN25" s="44"/>
      <c r="AO25" s="46"/>
      <c r="AP25" s="36"/>
    </row>
    <row r="26" spans="1:42" s="7" customFormat="1" ht="18.75" customHeight="1">
      <c r="A26" s="169" t="s">
        <v>79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72"/>
      <c r="P26" s="171"/>
      <c r="Q26" s="171"/>
      <c r="R26" s="171"/>
      <c r="S26" s="172"/>
      <c r="T26" s="171"/>
      <c r="U26" s="171"/>
      <c r="V26" s="171"/>
      <c r="W26" s="172"/>
      <c r="X26" s="171"/>
      <c r="Y26" s="173"/>
      <c r="Z26" s="4"/>
      <c r="AA26" s="182" t="s">
        <v>39</v>
      </c>
      <c r="AB26" s="183">
        <f>IF(E31=G31,"",(IF(E31&gt;G31,B31,D31)))</f>
      </c>
      <c r="AC26" s="32"/>
      <c r="AD26" s="33"/>
      <c r="AE26" s="43"/>
      <c r="AF26" s="43"/>
      <c r="AG26" s="44"/>
      <c r="AH26" s="45"/>
      <c r="AI26" s="44"/>
      <c r="AJ26" s="44"/>
      <c r="AK26" s="44"/>
      <c r="AL26" s="45"/>
      <c r="AM26" s="44"/>
      <c r="AN26" s="44"/>
      <c r="AO26" s="46"/>
      <c r="AP26" s="36"/>
    </row>
    <row r="27" spans="1:42" s="7" customFormat="1" ht="18.75" customHeight="1">
      <c r="A27" s="170">
        <v>16</v>
      </c>
      <c r="B27" s="170" t="str">
        <f>IF(AC19=30,AB41,"2.")</f>
        <v>2.</v>
      </c>
      <c r="C27" s="170" t="s">
        <v>16</v>
      </c>
      <c r="D27" s="170" t="str">
        <f>IF(AC19=30,AB42,"3.")</f>
        <v>3.</v>
      </c>
      <c r="E27" s="174">
        <f>(IF(N27&gt;P27,1,0))+(IF(R27&gt;T27,1,0))+(IF(V27&gt;X27,1,0))</f>
        <v>0</v>
      </c>
      <c r="F27" s="174" t="s">
        <v>18</v>
      </c>
      <c r="G27" s="174">
        <f>(IF(N27&lt;P27,1,0))+(IF(R27&lt;T27,1,0))+(IF(V27&lt;X27,1,0))</f>
        <v>0</v>
      </c>
      <c r="H27" s="174" t="s">
        <v>19</v>
      </c>
      <c r="I27" s="174">
        <f>N27+R27+V27</f>
        <v>0</v>
      </c>
      <c r="J27" s="174" t="s">
        <v>16</v>
      </c>
      <c r="K27" s="174">
        <f>P27+T27+X27</f>
        <v>0</v>
      </c>
      <c r="L27" s="174" t="s">
        <v>20</v>
      </c>
      <c r="M27" s="175" t="s">
        <v>22</v>
      </c>
      <c r="N27" s="176"/>
      <c r="O27" s="172" t="s">
        <v>16</v>
      </c>
      <c r="P27" s="176"/>
      <c r="Q27" s="171" t="s">
        <v>23</v>
      </c>
      <c r="R27" s="176"/>
      <c r="S27" s="172" t="s">
        <v>16</v>
      </c>
      <c r="T27" s="176"/>
      <c r="U27" s="171" t="s">
        <v>23</v>
      </c>
      <c r="V27" s="176"/>
      <c r="W27" s="172" t="s">
        <v>16</v>
      </c>
      <c r="X27" s="176"/>
      <c r="Y27" s="175" t="s">
        <v>24</v>
      </c>
      <c r="Z27" s="4"/>
      <c r="AA27" s="182" t="s">
        <v>40</v>
      </c>
      <c r="AB27" s="170">
        <f>IF(E31=G31,"",(IF(E31&lt;G31,B31,D31)))</f>
      </c>
      <c r="AC27" s="4"/>
      <c r="AD27" s="14"/>
      <c r="AE27" s="34"/>
      <c r="AF27" s="34"/>
      <c r="AG27" s="35"/>
      <c r="AH27" s="35"/>
      <c r="AI27" s="35"/>
      <c r="AJ27" s="47"/>
      <c r="AK27" s="47"/>
      <c r="AL27" s="35"/>
      <c r="AM27" s="47"/>
      <c r="AN27" s="47"/>
      <c r="AO27" s="37"/>
      <c r="AP27" s="36"/>
    </row>
    <row r="28" spans="1:41" s="7" customFormat="1" ht="18.75" customHeight="1">
      <c r="A28" s="170">
        <v>17</v>
      </c>
      <c r="B28" s="170" t="str">
        <f>IF(AC19=30,AB40,"1.")</f>
        <v>1.</v>
      </c>
      <c r="C28" s="170" t="s">
        <v>16</v>
      </c>
      <c r="D28" s="170" t="str">
        <f>IF(AC19=30,AB43,"4.")</f>
        <v>4.</v>
      </c>
      <c r="E28" s="174">
        <f>(IF(N28&gt;P28,1,0))+(IF(R28&gt;T28,1,0))+(IF(V28&gt;X28,1,0))</f>
        <v>0</v>
      </c>
      <c r="F28" s="174" t="s">
        <v>18</v>
      </c>
      <c r="G28" s="174">
        <f>(IF(N28&lt;P28,1,0))+(IF(R28&lt;T28,1,0))+(IF(V28&lt;X28,1,0))</f>
        <v>0</v>
      </c>
      <c r="H28" s="174" t="s">
        <v>19</v>
      </c>
      <c r="I28" s="174">
        <f>N28+R28+V28</f>
        <v>0</v>
      </c>
      <c r="J28" s="174" t="s">
        <v>16</v>
      </c>
      <c r="K28" s="174">
        <f>P28+T28+X28</f>
        <v>0</v>
      </c>
      <c r="L28" s="174" t="s">
        <v>20</v>
      </c>
      <c r="M28" s="175" t="s">
        <v>22</v>
      </c>
      <c r="N28" s="176"/>
      <c r="O28" s="172" t="s">
        <v>16</v>
      </c>
      <c r="P28" s="176"/>
      <c r="Q28" s="171" t="s">
        <v>23</v>
      </c>
      <c r="R28" s="176"/>
      <c r="S28" s="172" t="s">
        <v>16</v>
      </c>
      <c r="T28" s="176"/>
      <c r="U28" s="171" t="s">
        <v>23</v>
      </c>
      <c r="V28" s="176"/>
      <c r="W28" s="172" t="s">
        <v>16</v>
      </c>
      <c r="X28" s="176"/>
      <c r="Y28" s="175" t="s">
        <v>24</v>
      </c>
      <c r="Z28" s="48"/>
      <c r="AA28" s="182" t="s">
        <v>41</v>
      </c>
      <c r="AB28" s="183">
        <f>IF(E30=G30,"",(IF(E30&gt;G30,B30,D30)))</f>
      </c>
      <c r="AC28" s="4"/>
      <c r="AD28" s="14"/>
      <c r="AE28" s="14"/>
      <c r="AF28" s="14"/>
      <c r="AG28" s="4"/>
      <c r="AH28" s="4"/>
      <c r="AI28" s="4"/>
      <c r="AJ28" s="9"/>
      <c r="AK28" s="9"/>
      <c r="AL28" s="4"/>
      <c r="AM28" s="9"/>
      <c r="AN28" s="9"/>
      <c r="AO28" s="8"/>
    </row>
    <row r="29" spans="1:42" s="7" customFormat="1" ht="18.75" customHeight="1">
      <c r="A29" s="169" t="s">
        <v>80</v>
      </c>
      <c r="B29" s="170"/>
      <c r="C29" s="170"/>
      <c r="D29" s="170"/>
      <c r="E29" s="174"/>
      <c r="F29" s="174"/>
      <c r="G29" s="174"/>
      <c r="H29" s="174"/>
      <c r="I29" s="174"/>
      <c r="J29" s="174"/>
      <c r="K29" s="174"/>
      <c r="L29" s="174"/>
      <c r="M29" s="175"/>
      <c r="N29" s="176"/>
      <c r="O29" s="172"/>
      <c r="P29" s="176"/>
      <c r="Q29" s="171"/>
      <c r="R29" s="176"/>
      <c r="S29" s="172"/>
      <c r="T29" s="176"/>
      <c r="U29" s="171"/>
      <c r="V29" s="176"/>
      <c r="W29" s="172"/>
      <c r="X29" s="176"/>
      <c r="Y29" s="175"/>
      <c r="Z29" s="4"/>
      <c r="AA29" s="182" t="s">
        <v>42</v>
      </c>
      <c r="AB29" s="183">
        <f>IF(E30=G30,"",(IF(E30&lt;G30,B30,D30)))</f>
      </c>
      <c r="AC29" s="4"/>
      <c r="AD29" s="14"/>
      <c r="AE29" s="14"/>
      <c r="AF29" s="14"/>
      <c r="AG29" s="4"/>
      <c r="AH29" s="4"/>
      <c r="AI29" s="4"/>
      <c r="AL29" s="4"/>
      <c r="AO29" s="8"/>
      <c r="AP29" s="7">
        <f>SUM(AC13:AC18)</f>
        <v>0</v>
      </c>
    </row>
    <row r="30" spans="1:42" s="7" customFormat="1" ht="18.75" customHeight="1">
      <c r="A30" s="170">
        <v>19</v>
      </c>
      <c r="B30" s="170" t="str">
        <f>IF(E27=G27,"Verl. Sp.16",(IF(E27&lt;G27,B27,D27)))</f>
        <v>Verl. Sp.16</v>
      </c>
      <c r="C30" s="170" t="s">
        <v>16</v>
      </c>
      <c r="D30" s="170" t="str">
        <f>IF(E28=G28,"Verl. Sp.17",(IF(E28&lt;G28,B28,D28)))</f>
        <v>Verl. Sp.17</v>
      </c>
      <c r="E30" s="174">
        <f>(IF(N30&gt;P30,1,0))+(IF(R30&gt;T30,1,0))+(IF(V30&gt;X30,1,0))</f>
        <v>0</v>
      </c>
      <c r="F30" s="174" t="s">
        <v>18</v>
      </c>
      <c r="G30" s="174">
        <f>(IF(N30&lt;P30,1,0))+(IF(R30&lt;T30,1,0))+(IF(V30&lt;X30,1,0))</f>
        <v>0</v>
      </c>
      <c r="H30" s="174" t="s">
        <v>19</v>
      </c>
      <c r="I30" s="174">
        <f>N30+R30+V30</f>
        <v>0</v>
      </c>
      <c r="J30" s="174" t="s">
        <v>16</v>
      </c>
      <c r="K30" s="174">
        <f>P30+T30+X30</f>
        <v>0</v>
      </c>
      <c r="L30" s="174" t="s">
        <v>20</v>
      </c>
      <c r="M30" s="175" t="s">
        <v>22</v>
      </c>
      <c r="N30" s="176"/>
      <c r="O30" s="172" t="s">
        <v>16</v>
      </c>
      <c r="P30" s="176"/>
      <c r="Q30" s="171" t="s">
        <v>23</v>
      </c>
      <c r="R30" s="176"/>
      <c r="S30" s="172" t="s">
        <v>16</v>
      </c>
      <c r="T30" s="176"/>
      <c r="U30" s="171" t="s">
        <v>23</v>
      </c>
      <c r="V30" s="176"/>
      <c r="W30" s="172" t="s">
        <v>16</v>
      </c>
      <c r="X30" s="176"/>
      <c r="Y30" s="175" t="s">
        <v>24</v>
      </c>
      <c r="Z30" s="4"/>
      <c r="AA30" s="182" t="s">
        <v>43</v>
      </c>
      <c r="AB30" s="183">
        <f>IF(E31=G31,"",(IF(E33&gt;G33,B33,D33)))</f>
      </c>
      <c r="AC30" s="4"/>
      <c r="AD30" s="14"/>
      <c r="AE30" s="14"/>
      <c r="AF30" s="14"/>
      <c r="AG30" s="4"/>
      <c r="AH30" s="4"/>
      <c r="AI30" s="4"/>
      <c r="AL30" s="4"/>
      <c r="AO30" s="8"/>
      <c r="AP30" s="7" t="str">
        <f>IF((AP29=30),"frei","offen")</f>
        <v>offen</v>
      </c>
    </row>
    <row r="31" spans="1:41" s="7" customFormat="1" ht="18.75" customHeight="1">
      <c r="A31" s="170">
        <v>20</v>
      </c>
      <c r="B31" s="170" t="str">
        <f>IF(E27=G27,"Sieger Sp. 16",(IF(E27&gt;G27,B27,D27)))</f>
        <v>Sieger Sp. 16</v>
      </c>
      <c r="C31" s="170" t="s">
        <v>16</v>
      </c>
      <c r="D31" s="170" t="str">
        <f>IF(E28=G28,"Sieger Sp.17",(IF(E28&gt;G28,B28,D28)))</f>
        <v>Sieger Sp.17</v>
      </c>
      <c r="E31" s="174">
        <f>(IF(N31&gt;P31,1,0))+(IF(R31&gt;T31,1,0))+(IF(V31&gt;X31,1,0))</f>
        <v>0</v>
      </c>
      <c r="F31" s="174" t="s">
        <v>18</v>
      </c>
      <c r="G31" s="174">
        <f>(IF(N31&lt;P31,1,0))+(IF(R31&lt;T31,1,0))+(IF(V31&lt;X31,1,0))</f>
        <v>0</v>
      </c>
      <c r="H31" s="174" t="s">
        <v>19</v>
      </c>
      <c r="I31" s="174">
        <f>N31+R31+V31</f>
        <v>0</v>
      </c>
      <c r="J31" s="174" t="s">
        <v>16</v>
      </c>
      <c r="K31" s="174">
        <f>P31+T31+X31</f>
        <v>0</v>
      </c>
      <c r="L31" s="174" t="s">
        <v>20</v>
      </c>
      <c r="M31" s="175" t="s">
        <v>22</v>
      </c>
      <c r="N31" s="176"/>
      <c r="O31" s="172" t="s">
        <v>16</v>
      </c>
      <c r="P31" s="176"/>
      <c r="Q31" s="171" t="s">
        <v>23</v>
      </c>
      <c r="R31" s="176"/>
      <c r="S31" s="172" t="s">
        <v>16</v>
      </c>
      <c r="T31" s="176"/>
      <c r="U31" s="171" t="s">
        <v>23</v>
      </c>
      <c r="V31" s="176"/>
      <c r="W31" s="172" t="s">
        <v>16</v>
      </c>
      <c r="X31" s="176"/>
      <c r="Y31" s="175" t="s">
        <v>24</v>
      </c>
      <c r="Z31" s="4"/>
      <c r="AA31" s="182" t="s">
        <v>57</v>
      </c>
      <c r="AB31" s="183">
        <f>IF(E31=G31,"",(IF(E33&lt;G33,B33,D33)))</f>
      </c>
      <c r="AC31" s="4"/>
      <c r="AD31" s="14"/>
      <c r="AE31" s="14"/>
      <c r="AF31" s="14"/>
      <c r="AG31" s="4"/>
      <c r="AH31" s="4"/>
      <c r="AI31" s="4"/>
      <c r="AL31" s="4"/>
      <c r="AO31" s="8"/>
    </row>
    <row r="32" spans="1:41" s="7" customFormat="1" ht="18.75" customHeight="1">
      <c r="A32" s="177" t="s">
        <v>84</v>
      </c>
      <c r="B32" s="173"/>
      <c r="C32" s="178"/>
      <c r="D32" s="173"/>
      <c r="E32" s="173"/>
      <c r="F32" s="173"/>
      <c r="G32" s="173"/>
      <c r="H32" s="173"/>
      <c r="I32" s="173"/>
      <c r="J32" s="173"/>
      <c r="K32" s="179"/>
      <c r="L32" s="179"/>
      <c r="M32" s="173"/>
      <c r="N32" s="173"/>
      <c r="O32" s="173"/>
      <c r="P32" s="173"/>
      <c r="Q32" s="173"/>
      <c r="R32" s="173"/>
      <c r="S32" s="173"/>
      <c r="T32" s="173"/>
      <c r="U32" s="173"/>
      <c r="V32" s="171"/>
      <c r="W32" s="171"/>
      <c r="X32" s="171"/>
      <c r="Y32" s="171"/>
      <c r="Z32" s="4"/>
      <c r="AA32" s="49"/>
      <c r="AB32" s="51"/>
      <c r="AC32" s="4"/>
      <c r="AD32" s="14"/>
      <c r="AE32" s="14"/>
      <c r="AF32" s="14"/>
      <c r="AG32" s="4"/>
      <c r="AH32" s="4"/>
      <c r="AI32" s="4"/>
      <c r="AL32" s="4"/>
      <c r="AO32" s="8"/>
    </row>
    <row r="33" spans="1:41" s="7" customFormat="1" ht="18.75" customHeight="1">
      <c r="A33" s="170">
        <v>18</v>
      </c>
      <c r="B33" s="170" t="str">
        <f>IF(AC19=30,AB44,"5.")</f>
        <v>5.</v>
      </c>
      <c r="C33" s="178"/>
      <c r="D33" s="170" t="str">
        <f>IF(AC19=30,AB45,"6.")</f>
        <v>6.</v>
      </c>
      <c r="E33" s="174">
        <f>(IF(N33&gt;P33,1,0))+(IF(R33&gt;T33,1,0))+(IF(V33&gt;X33,1,0))</f>
        <v>0</v>
      </c>
      <c r="F33" s="174" t="s">
        <v>18</v>
      </c>
      <c r="G33" s="174">
        <f>(IF(N33&lt;P33,1,0))+(IF(R33&lt;T33,1,0))+(IF(V33&lt;X33,1,0))</f>
        <v>0</v>
      </c>
      <c r="H33" s="174" t="s">
        <v>19</v>
      </c>
      <c r="I33" s="174">
        <f>N33+R33+V33</f>
        <v>0</v>
      </c>
      <c r="J33" s="174" t="s">
        <v>16</v>
      </c>
      <c r="K33" s="174">
        <f>P33+T33+X33</f>
        <v>0</v>
      </c>
      <c r="L33" s="174" t="s">
        <v>20</v>
      </c>
      <c r="M33" s="175" t="s">
        <v>22</v>
      </c>
      <c r="N33" s="176"/>
      <c r="O33" s="172" t="s">
        <v>16</v>
      </c>
      <c r="P33" s="176"/>
      <c r="Q33" s="171" t="s">
        <v>23</v>
      </c>
      <c r="R33" s="176"/>
      <c r="S33" s="172" t="s">
        <v>16</v>
      </c>
      <c r="T33" s="176"/>
      <c r="U33" s="171" t="s">
        <v>23</v>
      </c>
      <c r="V33" s="176"/>
      <c r="W33" s="172" t="s">
        <v>16</v>
      </c>
      <c r="X33" s="176"/>
      <c r="Y33" s="175" t="s">
        <v>24</v>
      </c>
      <c r="Z33" s="4"/>
      <c r="AA33" s="49"/>
      <c r="AB33" s="51"/>
      <c r="AC33" s="4"/>
      <c r="AD33" s="14"/>
      <c r="AE33" s="14"/>
      <c r="AF33" s="14"/>
      <c r="AG33" s="4"/>
      <c r="AH33" s="4"/>
      <c r="AI33" s="4"/>
      <c r="AL33" s="4"/>
      <c r="AO33" s="8"/>
    </row>
    <row r="34" spans="1:41" s="7" customFormat="1" ht="18.75" customHeight="1">
      <c r="A34" s="42"/>
      <c r="C34" s="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4"/>
      <c r="Z34" s="4"/>
      <c r="AA34" s="116" t="str">
        <f aca="true" t="shared" si="1" ref="AA34:AB39">AA13</f>
        <v>1.</v>
      </c>
      <c r="AB34" s="116" t="str">
        <f t="shared" si="1"/>
        <v>Oberösterreich</v>
      </c>
      <c r="AC34" s="114">
        <f>IF(AB34="SSV Bozen",1,9)</f>
        <v>9</v>
      </c>
      <c r="AD34" s="14"/>
      <c r="AE34" s="14"/>
      <c r="AF34" s="14"/>
      <c r="AG34" s="4"/>
      <c r="AH34" s="4"/>
      <c r="AI34" s="4"/>
      <c r="AL34" s="4"/>
      <c r="AO34" s="8"/>
    </row>
    <row r="35" spans="1:41" s="7" customFormat="1" ht="18.75" customHeight="1">
      <c r="A35" s="10"/>
      <c r="C35" s="8"/>
      <c r="E35" s="52"/>
      <c r="F35" s="53"/>
      <c r="G35" s="52"/>
      <c r="H35" s="54"/>
      <c r="I35" s="55"/>
      <c r="J35" s="56"/>
      <c r="K35" s="57"/>
      <c r="L35" s="12"/>
      <c r="M35" s="58"/>
      <c r="N35" s="58"/>
      <c r="O35" s="59"/>
      <c r="P35" s="58"/>
      <c r="Q35" s="58"/>
      <c r="R35" s="58"/>
      <c r="S35" s="59"/>
      <c r="T35" s="58"/>
      <c r="U35" s="58"/>
      <c r="V35" s="58"/>
      <c r="W35" s="59"/>
      <c r="X35" s="58"/>
      <c r="Y35" s="21"/>
      <c r="Z35" s="4"/>
      <c r="AA35" s="116" t="str">
        <f t="shared" si="1"/>
        <v>2.</v>
      </c>
      <c r="AB35" s="116" t="str">
        <f t="shared" si="1"/>
        <v>Schwaben</v>
      </c>
      <c r="AC35" s="114">
        <f>IF(AB35="SSV Bozen",1,8)</f>
        <v>8</v>
      </c>
      <c r="AD35" s="14"/>
      <c r="AE35" s="14"/>
      <c r="AF35" s="14"/>
      <c r="AG35" s="4"/>
      <c r="AH35" s="4"/>
      <c r="AI35" s="4"/>
      <c r="AL35" s="4"/>
      <c r="AO35" s="8"/>
    </row>
    <row r="36" spans="1:41" s="7" customFormat="1" ht="18.75" customHeight="1">
      <c r="A36" s="10"/>
      <c r="C36" s="8"/>
      <c r="E36" s="52"/>
      <c r="F36" s="53"/>
      <c r="G36" s="52"/>
      <c r="H36" s="54"/>
      <c r="I36" s="55"/>
      <c r="J36" s="56"/>
      <c r="K36" s="57"/>
      <c r="L36" s="12"/>
      <c r="M36" s="58"/>
      <c r="N36" s="58"/>
      <c r="O36" s="59"/>
      <c r="P36" s="58"/>
      <c r="Q36" s="58"/>
      <c r="R36" s="58"/>
      <c r="S36" s="59"/>
      <c r="T36" s="58"/>
      <c r="U36" s="58"/>
      <c r="V36" s="58"/>
      <c r="W36" s="59"/>
      <c r="X36" s="58"/>
      <c r="Y36" s="21"/>
      <c r="AA36" s="116" t="str">
        <f t="shared" si="1"/>
        <v>3.</v>
      </c>
      <c r="AB36" s="116" t="str">
        <f t="shared" si="1"/>
        <v>Niedersachsen</v>
      </c>
      <c r="AC36" s="114">
        <f>IF(AB36="SSV Bozen",1,7)</f>
        <v>7</v>
      </c>
      <c r="AD36" s="14"/>
      <c r="AE36" s="14"/>
      <c r="AF36" s="14"/>
      <c r="AG36" s="4"/>
      <c r="AH36" s="4"/>
      <c r="AI36" s="4"/>
      <c r="AL36" s="4"/>
      <c r="AO36" s="8"/>
    </row>
    <row r="37" spans="1:41" s="7" customFormat="1" ht="18.75" customHeight="1">
      <c r="A37" s="42"/>
      <c r="C37" s="8"/>
      <c r="E37" s="52"/>
      <c r="F37" s="53"/>
      <c r="G37" s="52"/>
      <c r="H37" s="54"/>
      <c r="I37" s="55"/>
      <c r="J37" s="56"/>
      <c r="K37" s="57"/>
      <c r="L37" s="12"/>
      <c r="M37" s="58"/>
      <c r="N37" s="58"/>
      <c r="O37" s="59"/>
      <c r="P37" s="58"/>
      <c r="Q37" s="58"/>
      <c r="R37" s="58"/>
      <c r="S37" s="59"/>
      <c r="T37" s="58"/>
      <c r="U37" s="58"/>
      <c r="V37" s="58"/>
      <c r="W37" s="59"/>
      <c r="X37" s="58"/>
      <c r="Y37" s="21"/>
      <c r="AA37" s="116" t="str">
        <f t="shared" si="1"/>
        <v>4.</v>
      </c>
      <c r="AB37" s="116" t="str">
        <f t="shared" si="1"/>
        <v>Zürich-Schaffhausen</v>
      </c>
      <c r="AC37" s="114">
        <f>IF(AB37="SSV Bozen",1,6)</f>
        <v>6</v>
      </c>
      <c r="AD37" s="14"/>
      <c r="AE37" s="14"/>
      <c r="AF37" s="14"/>
      <c r="AG37" s="4"/>
      <c r="AH37" s="4"/>
      <c r="AI37" s="4"/>
      <c r="AL37" s="4"/>
      <c r="AO37" s="8"/>
    </row>
    <row r="38" spans="1:41" s="7" customFormat="1" ht="18.75" customHeight="1">
      <c r="A38" s="10"/>
      <c r="C38" s="8"/>
      <c r="E38" s="52"/>
      <c r="F38" s="53"/>
      <c r="G38" s="52"/>
      <c r="H38" s="54"/>
      <c r="I38" s="55"/>
      <c r="J38" s="56"/>
      <c r="K38" s="57"/>
      <c r="L38" s="12"/>
      <c r="M38" s="58"/>
      <c r="N38" s="58"/>
      <c r="O38" s="59"/>
      <c r="P38" s="58"/>
      <c r="Q38" s="58"/>
      <c r="R38" s="58"/>
      <c r="S38" s="59"/>
      <c r="T38" s="58"/>
      <c r="U38" s="58"/>
      <c r="V38" s="58"/>
      <c r="W38" s="59"/>
      <c r="X38" s="58"/>
      <c r="Y38" s="21"/>
      <c r="AA38" s="116" t="str">
        <f t="shared" si="1"/>
        <v>5.</v>
      </c>
      <c r="AB38" s="116" t="str">
        <f t="shared" si="1"/>
        <v>Niederösterreich</v>
      </c>
      <c r="AC38" s="114">
        <f>IF(AB38="SSV Bozen",1,5)</f>
        <v>5</v>
      </c>
      <c r="AD38" s="14"/>
      <c r="AE38" s="14"/>
      <c r="AF38" s="14"/>
      <c r="AG38" s="4"/>
      <c r="AH38" s="4"/>
      <c r="AI38" s="4"/>
      <c r="AL38" s="4"/>
      <c r="AO38" s="8"/>
    </row>
    <row r="39" spans="1:41" s="7" customFormat="1" ht="18.75" customHeight="1">
      <c r="A39" s="42"/>
      <c r="C39" s="8"/>
      <c r="E39" s="52"/>
      <c r="F39" s="53"/>
      <c r="G39" s="52"/>
      <c r="H39" s="54"/>
      <c r="I39" s="55"/>
      <c r="J39" s="56"/>
      <c r="K39" s="57"/>
      <c r="L39" s="12"/>
      <c r="M39" s="58"/>
      <c r="N39" s="58"/>
      <c r="O39" s="59"/>
      <c r="P39" s="58"/>
      <c r="Q39" s="58"/>
      <c r="R39" s="58"/>
      <c r="S39" s="59"/>
      <c r="T39" s="58"/>
      <c r="U39" s="58"/>
      <c r="V39" s="58"/>
      <c r="W39" s="59"/>
      <c r="X39" s="58"/>
      <c r="Y39" s="21"/>
      <c r="Z39" s="50"/>
      <c r="AA39" s="116" t="str">
        <f t="shared" si="1"/>
        <v>6.</v>
      </c>
      <c r="AB39" s="116" t="str">
        <f t="shared" si="1"/>
        <v>Rheinland</v>
      </c>
      <c r="AC39" s="114">
        <f>IF(AB39="SSV Bozen",1,4)</f>
        <v>4</v>
      </c>
      <c r="AD39" s="14"/>
      <c r="AE39" s="14"/>
      <c r="AF39" s="14"/>
      <c r="AG39" s="4"/>
      <c r="AH39" s="4"/>
      <c r="AI39" s="4"/>
      <c r="AL39" s="4"/>
      <c r="AO39" s="8"/>
    </row>
    <row r="40" spans="1:41" s="7" customFormat="1" ht="18.75" customHeight="1">
      <c r="A40" s="10"/>
      <c r="B40" s="12"/>
      <c r="C40" s="8"/>
      <c r="D40" s="12"/>
      <c r="E40" s="52"/>
      <c r="F40" s="53"/>
      <c r="G40" s="52"/>
      <c r="H40" s="54"/>
      <c r="I40" s="55"/>
      <c r="J40" s="56"/>
      <c r="K40" s="57"/>
      <c r="L40" s="12"/>
      <c r="M40" s="58"/>
      <c r="N40" s="58"/>
      <c r="O40" s="59"/>
      <c r="P40" s="58"/>
      <c r="Q40" s="58"/>
      <c r="R40" s="58"/>
      <c r="S40" s="59"/>
      <c r="T40" s="58"/>
      <c r="U40" s="58"/>
      <c r="V40" s="58"/>
      <c r="W40" s="59"/>
      <c r="X40" s="58"/>
      <c r="Y40" s="21"/>
      <c r="Z40" s="4"/>
      <c r="AA40" s="117"/>
      <c r="AB40" s="118" t="s">
        <v>148</v>
      </c>
      <c r="AC40" s="114">
        <v>9</v>
      </c>
      <c r="AD40" s="14"/>
      <c r="AE40" s="14"/>
      <c r="AF40" s="14"/>
      <c r="AG40" s="4"/>
      <c r="AH40" s="4"/>
      <c r="AI40" s="4"/>
      <c r="AL40" s="4"/>
      <c r="AO40" s="8"/>
    </row>
    <row r="41" spans="1:41" s="7" customFormat="1" ht="18.75" customHeight="1">
      <c r="A41" s="42"/>
      <c r="B41" s="12"/>
      <c r="C41" s="10"/>
      <c r="D41" s="12"/>
      <c r="E41" s="8"/>
      <c r="F41" s="8"/>
      <c r="G41" s="8"/>
      <c r="H41" s="9"/>
      <c r="I41" s="10"/>
      <c r="J41" s="4"/>
      <c r="K41" s="11"/>
      <c r="L41" s="1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19"/>
      <c r="AB41" s="118" t="s">
        <v>145</v>
      </c>
      <c r="AC41" s="114">
        <v>8</v>
      </c>
      <c r="AD41" s="14"/>
      <c r="AE41" s="14"/>
      <c r="AF41" s="14"/>
      <c r="AG41" s="4"/>
      <c r="AH41" s="4"/>
      <c r="AI41" s="4"/>
      <c r="AJ41" s="9"/>
      <c r="AK41" s="9"/>
      <c r="AL41" s="4"/>
      <c r="AM41" s="9"/>
      <c r="AN41" s="9"/>
      <c r="AO41" s="8"/>
    </row>
    <row r="42" spans="1:41" s="7" customFormat="1" ht="18.75" customHeight="1">
      <c r="A42" s="10"/>
      <c r="B42" s="12"/>
      <c r="C42" s="8"/>
      <c r="D42" s="12"/>
      <c r="E42" s="52"/>
      <c r="F42" s="53"/>
      <c r="G42" s="52"/>
      <c r="H42" s="54"/>
      <c r="I42" s="55"/>
      <c r="J42" s="56"/>
      <c r="K42" s="57"/>
      <c r="L42" s="12"/>
      <c r="M42" s="58"/>
      <c r="N42" s="58"/>
      <c r="O42" s="59"/>
      <c r="P42" s="58"/>
      <c r="Q42" s="58"/>
      <c r="R42" s="58"/>
      <c r="S42" s="59"/>
      <c r="T42" s="58"/>
      <c r="U42" s="58"/>
      <c r="V42" s="58"/>
      <c r="W42" s="59"/>
      <c r="X42" s="58"/>
      <c r="Y42" s="21"/>
      <c r="Z42" s="4"/>
      <c r="AA42" s="119"/>
      <c r="AB42" s="118" t="s">
        <v>149</v>
      </c>
      <c r="AC42" s="114">
        <v>7</v>
      </c>
      <c r="AD42" s="14"/>
      <c r="AE42" s="14"/>
      <c r="AF42" s="14"/>
      <c r="AG42" s="4"/>
      <c r="AH42" s="4"/>
      <c r="AI42" s="4"/>
      <c r="AL42" s="4"/>
      <c r="AO42" s="8"/>
    </row>
    <row r="43" spans="1:41" s="7" customFormat="1" ht="18.75" customHeight="1">
      <c r="A43" s="42"/>
      <c r="B43" s="12"/>
      <c r="C43" s="8"/>
      <c r="D43" s="12"/>
      <c r="E43" s="8"/>
      <c r="F43" s="8"/>
      <c r="G43" s="8"/>
      <c r="H43" s="9"/>
      <c r="I43" s="10"/>
      <c r="J43" s="4"/>
      <c r="K43" s="11"/>
      <c r="L43" s="1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19"/>
      <c r="AB43" s="119" t="s">
        <v>150</v>
      </c>
      <c r="AC43" s="114">
        <v>6</v>
      </c>
      <c r="AD43" s="14"/>
      <c r="AE43" s="14"/>
      <c r="AF43" s="14"/>
      <c r="AG43" s="4"/>
      <c r="AH43" s="4"/>
      <c r="AI43" s="4"/>
      <c r="AJ43" s="9"/>
      <c r="AK43" s="9"/>
      <c r="AL43" s="4"/>
      <c r="AM43" s="9"/>
      <c r="AN43" s="9"/>
      <c r="AO43" s="8"/>
    </row>
    <row r="44" spans="1:41" s="7" customFormat="1" ht="18.75" customHeight="1">
      <c r="A44" s="10"/>
      <c r="B44" s="12"/>
      <c r="C44" s="8"/>
      <c r="D44" s="12"/>
      <c r="E44" s="52"/>
      <c r="F44" s="53"/>
      <c r="G44" s="52"/>
      <c r="H44" s="54"/>
      <c r="I44" s="55"/>
      <c r="J44" s="56"/>
      <c r="K44" s="57"/>
      <c r="L44" s="12"/>
      <c r="M44" s="58"/>
      <c r="N44" s="58"/>
      <c r="O44" s="59"/>
      <c r="P44" s="58"/>
      <c r="Q44" s="58"/>
      <c r="R44" s="58"/>
      <c r="S44" s="59"/>
      <c r="T44" s="58"/>
      <c r="U44" s="58"/>
      <c r="V44" s="58"/>
      <c r="W44" s="59"/>
      <c r="X44" s="58"/>
      <c r="Y44" s="21"/>
      <c r="Z44" s="4"/>
      <c r="AA44" s="119"/>
      <c r="AB44" s="119" t="s">
        <v>151</v>
      </c>
      <c r="AC44" s="114">
        <v>5</v>
      </c>
      <c r="AD44" s="14"/>
      <c r="AE44" s="14"/>
      <c r="AF44" s="14"/>
      <c r="AG44" s="4"/>
      <c r="AH44" s="4"/>
      <c r="AI44" s="4"/>
      <c r="AL44" s="4"/>
      <c r="AO44" s="8"/>
    </row>
    <row r="45" spans="1:41" s="7" customFormat="1" ht="18.75" customHeight="1">
      <c r="A45" s="42"/>
      <c r="B45" s="12"/>
      <c r="C45" s="8"/>
      <c r="D45" s="12"/>
      <c r="E45" s="52"/>
      <c r="F45" s="8"/>
      <c r="G45" s="8"/>
      <c r="H45" s="9"/>
      <c r="I45" s="10"/>
      <c r="J45" s="4"/>
      <c r="K45" s="11"/>
      <c r="L45" s="1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19"/>
      <c r="AB45" s="120" t="s">
        <v>152</v>
      </c>
      <c r="AC45" s="114">
        <v>4</v>
      </c>
      <c r="AD45" s="14"/>
      <c r="AE45" s="14"/>
      <c r="AF45" s="14"/>
      <c r="AG45" s="4"/>
      <c r="AH45" s="4"/>
      <c r="AI45" s="4"/>
      <c r="AJ45" s="9"/>
      <c r="AK45" s="9"/>
      <c r="AL45" s="4"/>
      <c r="AM45" s="9"/>
      <c r="AN45" s="9"/>
      <c r="AO45" s="8"/>
    </row>
    <row r="46" spans="1:41" s="7" customFormat="1" ht="18.75" customHeight="1">
      <c r="A46" s="10"/>
      <c r="B46" s="12"/>
      <c r="C46" s="8"/>
      <c r="D46" s="12"/>
      <c r="E46" s="52"/>
      <c r="F46" s="53"/>
      <c r="G46" s="52"/>
      <c r="H46" s="54"/>
      <c r="I46" s="55"/>
      <c r="J46" s="56"/>
      <c r="K46" s="57"/>
      <c r="L46" s="12"/>
      <c r="M46" s="58"/>
      <c r="N46" s="58"/>
      <c r="O46" s="59"/>
      <c r="P46" s="58"/>
      <c r="Q46" s="58"/>
      <c r="R46" s="58"/>
      <c r="S46" s="59"/>
      <c r="T46" s="58"/>
      <c r="U46" s="58"/>
      <c r="V46" s="58"/>
      <c r="W46" s="59"/>
      <c r="X46" s="58"/>
      <c r="Y46" s="21"/>
      <c r="Z46" s="4"/>
      <c r="AA46" s="9"/>
      <c r="AB46" s="12"/>
      <c r="AC46" s="4"/>
      <c r="AD46" s="14"/>
      <c r="AE46" s="14"/>
      <c r="AF46" s="14"/>
      <c r="AG46" s="4"/>
      <c r="AH46" s="4"/>
      <c r="AI46" s="4"/>
      <c r="AL46" s="4"/>
      <c r="AO46" s="8"/>
    </row>
    <row r="47" spans="1:41" s="7" customFormat="1" ht="18.75" customHeight="1">
      <c r="A47" s="4"/>
      <c r="C47" s="8"/>
      <c r="E47" s="4"/>
      <c r="F47" s="4"/>
      <c r="G47" s="4"/>
      <c r="H47" s="9"/>
      <c r="I47" s="10"/>
      <c r="J47" s="4"/>
      <c r="K47" s="11"/>
      <c r="L47" s="1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9"/>
      <c r="AB47" s="12"/>
      <c r="AC47" s="4"/>
      <c r="AD47" s="14"/>
      <c r="AE47" s="14"/>
      <c r="AF47" s="14"/>
      <c r="AG47" s="4"/>
      <c r="AH47" s="4"/>
      <c r="AI47" s="4"/>
      <c r="AL47" s="4"/>
      <c r="AO47" s="8"/>
    </row>
    <row r="48" spans="1:41" s="7" customFormat="1" ht="18.75" customHeight="1">
      <c r="A48" s="4"/>
      <c r="C48" s="8"/>
      <c r="E48" s="4"/>
      <c r="F48" s="4"/>
      <c r="G48" s="4"/>
      <c r="H48" s="9"/>
      <c r="I48" s="10"/>
      <c r="J48" s="4"/>
      <c r="K48" s="11"/>
      <c r="L48" s="1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9"/>
      <c r="AB48" s="12"/>
      <c r="AC48" s="4"/>
      <c r="AD48" s="14"/>
      <c r="AE48" s="14"/>
      <c r="AF48" s="14"/>
      <c r="AG48" s="4"/>
      <c r="AH48" s="4"/>
      <c r="AI48" s="4"/>
      <c r="AL48" s="4"/>
      <c r="AO48" s="8"/>
    </row>
    <row r="49" spans="1:41" s="7" customFormat="1" ht="18.75" customHeight="1">
      <c r="A49" s="42"/>
      <c r="C49" s="8"/>
      <c r="Y49" s="4"/>
      <c r="Z49" s="4"/>
      <c r="AA49" s="9"/>
      <c r="AB49" s="12"/>
      <c r="AC49" s="4"/>
      <c r="AD49" s="14"/>
      <c r="AE49" s="14"/>
      <c r="AF49" s="14"/>
      <c r="AG49" s="4"/>
      <c r="AH49" s="4"/>
      <c r="AI49" s="4"/>
      <c r="AL49" s="4"/>
      <c r="AO49" s="8"/>
    </row>
    <row r="50" spans="1:41" s="7" customFormat="1" ht="18.75" customHeight="1">
      <c r="A50" s="10"/>
      <c r="C50" s="8"/>
      <c r="E50" s="52"/>
      <c r="F50" s="53"/>
      <c r="G50" s="52"/>
      <c r="H50" s="54"/>
      <c r="I50" s="55"/>
      <c r="J50" s="56"/>
      <c r="K50" s="57"/>
      <c r="L50" s="12"/>
      <c r="M50" s="58"/>
      <c r="N50" s="58"/>
      <c r="O50" s="59"/>
      <c r="P50" s="58"/>
      <c r="Q50" s="58"/>
      <c r="R50" s="58"/>
      <c r="S50" s="59"/>
      <c r="T50" s="58"/>
      <c r="U50" s="58"/>
      <c r="V50" s="58"/>
      <c r="W50" s="59"/>
      <c r="X50" s="58"/>
      <c r="Y50" s="21"/>
      <c r="Z50" s="4"/>
      <c r="AA50" s="9"/>
      <c r="AB50" s="12"/>
      <c r="AC50" s="4"/>
      <c r="AD50" s="14"/>
      <c r="AE50" s="14"/>
      <c r="AF50" s="14"/>
      <c r="AG50" s="4"/>
      <c r="AH50" s="4"/>
      <c r="AI50" s="4"/>
      <c r="AL50" s="4"/>
      <c r="AO50" s="8"/>
    </row>
    <row r="51" spans="1:41" s="7" customFormat="1" ht="18.75" customHeight="1">
      <c r="A51" s="10"/>
      <c r="C51" s="8"/>
      <c r="E51" s="52"/>
      <c r="F51" s="53"/>
      <c r="G51" s="52"/>
      <c r="H51" s="54"/>
      <c r="I51" s="55"/>
      <c r="J51" s="56"/>
      <c r="K51" s="57"/>
      <c r="L51" s="12"/>
      <c r="M51" s="58"/>
      <c r="N51" s="58"/>
      <c r="O51" s="59"/>
      <c r="P51" s="58"/>
      <c r="Q51" s="58"/>
      <c r="R51" s="58"/>
      <c r="S51" s="59"/>
      <c r="T51" s="58"/>
      <c r="U51" s="58"/>
      <c r="V51" s="58"/>
      <c r="W51" s="59"/>
      <c r="X51" s="58"/>
      <c r="Y51" s="21"/>
      <c r="Z51" s="4"/>
      <c r="AA51" s="9"/>
      <c r="AB51" s="12"/>
      <c r="AC51" s="4"/>
      <c r="AD51" s="14"/>
      <c r="AE51" s="14"/>
      <c r="AF51" s="14"/>
      <c r="AG51" s="4"/>
      <c r="AH51" s="4"/>
      <c r="AI51" s="4"/>
      <c r="AL51" s="4"/>
      <c r="AO51" s="8"/>
    </row>
    <row r="52" spans="1:41" s="7" customFormat="1" ht="18.75" customHeight="1">
      <c r="A52" s="4"/>
      <c r="C52" s="8"/>
      <c r="E52" s="4"/>
      <c r="F52" s="4"/>
      <c r="G52" s="4"/>
      <c r="H52" s="9"/>
      <c r="I52" s="10"/>
      <c r="J52" s="4"/>
      <c r="K52" s="11"/>
      <c r="L52" s="1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9"/>
      <c r="AB52" s="12"/>
      <c r="AC52" s="4"/>
      <c r="AD52" s="14"/>
      <c r="AE52" s="14"/>
      <c r="AF52" s="14"/>
      <c r="AG52" s="4"/>
      <c r="AH52" s="4"/>
      <c r="AI52" s="4"/>
      <c r="AL52" s="4"/>
      <c r="AO52" s="8"/>
    </row>
    <row r="53" spans="1:41" s="7" customFormat="1" ht="18.75" customHeight="1">
      <c r="A53" s="4"/>
      <c r="C53" s="8"/>
      <c r="E53" s="4"/>
      <c r="F53" s="4"/>
      <c r="G53" s="4"/>
      <c r="H53" s="9"/>
      <c r="I53" s="10"/>
      <c r="J53" s="4"/>
      <c r="K53" s="11"/>
      <c r="L53" s="1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9"/>
      <c r="AB53" s="12"/>
      <c r="AC53" s="4"/>
      <c r="AD53" s="14"/>
      <c r="AE53" s="14"/>
      <c r="AF53" s="14"/>
      <c r="AG53" s="4"/>
      <c r="AH53" s="4"/>
      <c r="AI53" s="4"/>
      <c r="AL53" s="4"/>
      <c r="AO53" s="8"/>
    </row>
    <row r="54" spans="1:41" s="7" customFormat="1" ht="18.75" customHeight="1">
      <c r="A54" s="4"/>
      <c r="C54" s="8"/>
      <c r="E54" s="4"/>
      <c r="F54" s="4"/>
      <c r="G54" s="4"/>
      <c r="H54" s="9"/>
      <c r="I54" s="10"/>
      <c r="J54" s="4"/>
      <c r="K54" s="11"/>
      <c r="L54" s="1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9"/>
      <c r="AB54" s="12"/>
      <c r="AC54" s="4"/>
      <c r="AD54" s="14"/>
      <c r="AE54" s="14"/>
      <c r="AF54" s="14"/>
      <c r="AG54" s="4"/>
      <c r="AH54" s="4"/>
      <c r="AI54" s="4"/>
      <c r="AL54" s="4"/>
      <c r="AO54" s="8"/>
    </row>
    <row r="55" spans="1:41" s="7" customFormat="1" ht="18.75" customHeight="1">
      <c r="A55" s="4"/>
      <c r="C55" s="8"/>
      <c r="E55" s="4"/>
      <c r="F55" s="4"/>
      <c r="G55" s="4"/>
      <c r="H55" s="9"/>
      <c r="I55" s="10"/>
      <c r="J55" s="4"/>
      <c r="K55" s="11"/>
      <c r="L55" s="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9"/>
      <c r="AB55" s="12"/>
      <c r="AC55" s="4"/>
      <c r="AD55" s="14"/>
      <c r="AE55" s="14"/>
      <c r="AF55" s="14"/>
      <c r="AG55" s="4"/>
      <c r="AH55" s="4"/>
      <c r="AI55" s="4"/>
      <c r="AL55" s="4"/>
      <c r="AO55" s="8"/>
    </row>
    <row r="56" spans="1:41" s="7" customFormat="1" ht="18.75" customHeight="1">
      <c r="A56" s="4"/>
      <c r="C56" s="8"/>
      <c r="E56" s="4"/>
      <c r="F56" s="4"/>
      <c r="G56" s="4"/>
      <c r="H56" s="9"/>
      <c r="I56" s="10"/>
      <c r="J56" s="4"/>
      <c r="K56" s="11"/>
      <c r="L56" s="1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9"/>
      <c r="AB56" s="12"/>
      <c r="AC56" s="4"/>
      <c r="AD56" s="14"/>
      <c r="AE56" s="14"/>
      <c r="AF56" s="14"/>
      <c r="AG56" s="4"/>
      <c r="AH56" s="4"/>
      <c r="AI56" s="4"/>
      <c r="AL56" s="4"/>
      <c r="AO56" s="8"/>
    </row>
    <row r="57" spans="1:41" s="7" customFormat="1" ht="18.75" customHeight="1">
      <c r="A57" s="4"/>
      <c r="C57" s="8"/>
      <c r="E57" s="4"/>
      <c r="F57" s="4"/>
      <c r="G57" s="4"/>
      <c r="H57" s="9"/>
      <c r="I57" s="10"/>
      <c r="J57" s="4"/>
      <c r="K57" s="11"/>
      <c r="L57" s="1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9"/>
      <c r="AB57" s="12"/>
      <c r="AC57" s="4"/>
      <c r="AD57" s="14"/>
      <c r="AE57" s="14"/>
      <c r="AF57" s="14"/>
      <c r="AG57" s="4"/>
      <c r="AH57" s="4"/>
      <c r="AI57" s="4"/>
      <c r="AL57" s="4"/>
      <c r="AO57" s="8"/>
    </row>
    <row r="58" spans="1:41" s="7" customFormat="1" ht="18.75" customHeight="1">
      <c r="A58" s="4"/>
      <c r="C58" s="8"/>
      <c r="E58" s="4"/>
      <c r="F58" s="4"/>
      <c r="G58" s="4"/>
      <c r="H58" s="9"/>
      <c r="I58" s="10"/>
      <c r="J58" s="4"/>
      <c r="K58" s="11"/>
      <c r="L58" s="1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9"/>
      <c r="AB58" s="12"/>
      <c r="AC58" s="4"/>
      <c r="AD58" s="14"/>
      <c r="AE58" s="14"/>
      <c r="AF58" s="14"/>
      <c r="AG58" s="4"/>
      <c r="AH58" s="4"/>
      <c r="AI58" s="4"/>
      <c r="AL58" s="4"/>
      <c r="AO58" s="8"/>
    </row>
    <row r="59" spans="1:41" s="7" customFormat="1" ht="18.75" customHeight="1">
      <c r="A59" s="4"/>
      <c r="C59" s="8"/>
      <c r="E59" s="4"/>
      <c r="F59" s="4"/>
      <c r="G59" s="4"/>
      <c r="H59" s="9"/>
      <c r="I59" s="10"/>
      <c r="J59" s="4"/>
      <c r="K59" s="11"/>
      <c r="L59" s="1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9"/>
      <c r="AB59" s="12"/>
      <c r="AC59" s="4"/>
      <c r="AD59" s="14"/>
      <c r="AE59" s="14"/>
      <c r="AF59" s="14"/>
      <c r="AG59" s="4"/>
      <c r="AH59" s="4"/>
      <c r="AI59" s="4"/>
      <c r="AL59" s="4"/>
      <c r="AO59" s="8"/>
    </row>
    <row r="60" spans="1:41" s="7" customFormat="1" ht="18.75" customHeight="1">
      <c r="A60" s="4"/>
      <c r="C60" s="8"/>
      <c r="E60" s="4"/>
      <c r="F60" s="4"/>
      <c r="G60" s="4"/>
      <c r="H60" s="9"/>
      <c r="I60" s="10"/>
      <c r="J60" s="4"/>
      <c r="K60" s="11"/>
      <c r="L60" s="1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9"/>
      <c r="AB60" s="12"/>
      <c r="AC60" s="4"/>
      <c r="AD60" s="14"/>
      <c r="AE60" s="14"/>
      <c r="AF60" s="14"/>
      <c r="AG60" s="4"/>
      <c r="AH60" s="4"/>
      <c r="AI60" s="4"/>
      <c r="AL60" s="4"/>
      <c r="AO60" s="8"/>
    </row>
    <row r="61" spans="1:41" s="7" customFormat="1" ht="18.75" customHeight="1">
      <c r="A61" s="4"/>
      <c r="C61" s="8"/>
      <c r="E61" s="4"/>
      <c r="F61" s="4"/>
      <c r="G61" s="4"/>
      <c r="H61" s="9"/>
      <c r="I61" s="10"/>
      <c r="J61" s="4"/>
      <c r="K61" s="11"/>
      <c r="L61" s="1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9"/>
      <c r="AB61" s="12"/>
      <c r="AC61" s="4"/>
      <c r="AD61" s="14"/>
      <c r="AE61" s="14"/>
      <c r="AF61" s="14"/>
      <c r="AG61" s="4"/>
      <c r="AH61" s="4"/>
      <c r="AI61" s="4"/>
      <c r="AL61" s="4"/>
      <c r="AO61" s="8"/>
    </row>
    <row r="62" spans="1:41" s="7" customFormat="1" ht="18.75" customHeight="1">
      <c r="A62" s="4"/>
      <c r="C62" s="8"/>
      <c r="E62" s="4"/>
      <c r="F62" s="4"/>
      <c r="G62" s="4"/>
      <c r="H62" s="9"/>
      <c r="I62" s="10"/>
      <c r="J62" s="4"/>
      <c r="K62" s="11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9"/>
      <c r="AB62" s="12"/>
      <c r="AC62" s="4"/>
      <c r="AD62" s="14"/>
      <c r="AE62" s="14"/>
      <c r="AF62" s="14"/>
      <c r="AG62" s="4"/>
      <c r="AH62" s="4"/>
      <c r="AI62" s="4"/>
      <c r="AL62" s="4"/>
      <c r="AO62" s="8"/>
    </row>
    <row r="63" spans="1:41" s="7" customFormat="1" ht="18.75" customHeight="1">
      <c r="A63" s="4"/>
      <c r="C63" s="8"/>
      <c r="E63" s="4"/>
      <c r="F63" s="4"/>
      <c r="G63" s="4"/>
      <c r="H63" s="9"/>
      <c r="I63" s="10"/>
      <c r="J63" s="4"/>
      <c r="K63" s="11"/>
      <c r="L63" s="1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9"/>
      <c r="AB63" s="12"/>
      <c r="AC63" s="4"/>
      <c r="AD63" s="14"/>
      <c r="AE63" s="14"/>
      <c r="AF63" s="14"/>
      <c r="AG63" s="4"/>
      <c r="AH63" s="4"/>
      <c r="AI63" s="4"/>
      <c r="AL63" s="4"/>
      <c r="AO63" s="8"/>
    </row>
    <row r="64" spans="1:41" s="7" customFormat="1" ht="18.75" customHeight="1">
      <c r="A64" s="4"/>
      <c r="C64" s="8"/>
      <c r="E64" s="4"/>
      <c r="F64" s="4"/>
      <c r="G64" s="4"/>
      <c r="H64" s="9"/>
      <c r="I64" s="10"/>
      <c r="J64" s="4"/>
      <c r="K64" s="11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9"/>
      <c r="AB64" s="12"/>
      <c r="AC64" s="4"/>
      <c r="AD64" s="14"/>
      <c r="AE64" s="14"/>
      <c r="AF64" s="14"/>
      <c r="AG64" s="4"/>
      <c r="AH64" s="4"/>
      <c r="AI64" s="4"/>
      <c r="AL64" s="4"/>
      <c r="AO64" s="8"/>
    </row>
    <row r="65" spans="1:41" s="7" customFormat="1" ht="18.75" customHeight="1">
      <c r="A65" s="4"/>
      <c r="C65" s="8"/>
      <c r="E65" s="4"/>
      <c r="F65" s="4"/>
      <c r="G65" s="4"/>
      <c r="H65" s="9"/>
      <c r="I65" s="10"/>
      <c r="J65" s="4"/>
      <c r="K65" s="11"/>
      <c r="L65" s="1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9"/>
      <c r="AB65" s="12"/>
      <c r="AC65" s="4"/>
      <c r="AD65" s="14"/>
      <c r="AE65" s="14"/>
      <c r="AF65" s="14"/>
      <c r="AG65" s="4"/>
      <c r="AH65" s="4"/>
      <c r="AI65" s="4"/>
      <c r="AL65" s="4"/>
      <c r="AO65" s="8"/>
    </row>
    <row r="66" spans="1:41" s="7" customFormat="1" ht="18.75" customHeight="1">
      <c r="A66" s="4"/>
      <c r="C66" s="8"/>
      <c r="E66" s="4"/>
      <c r="F66" s="4"/>
      <c r="G66" s="4"/>
      <c r="H66" s="9"/>
      <c r="I66" s="10"/>
      <c r="J66" s="4"/>
      <c r="K66" s="11"/>
      <c r="L66" s="1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9"/>
      <c r="AB66" s="12"/>
      <c r="AC66" s="4"/>
      <c r="AD66" s="14"/>
      <c r="AE66" s="14"/>
      <c r="AF66" s="14"/>
      <c r="AG66" s="4"/>
      <c r="AH66" s="4"/>
      <c r="AI66" s="4"/>
      <c r="AL66" s="4"/>
      <c r="AO66" s="8"/>
    </row>
    <row r="67" spans="1:41" s="7" customFormat="1" ht="18.75" customHeight="1">
      <c r="A67" s="4"/>
      <c r="C67" s="8"/>
      <c r="E67" s="4"/>
      <c r="F67" s="4"/>
      <c r="G67" s="4"/>
      <c r="H67" s="9"/>
      <c r="I67" s="10"/>
      <c r="J67" s="4"/>
      <c r="K67" s="11"/>
      <c r="L67" s="1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9"/>
      <c r="AB67" s="12"/>
      <c r="AC67" s="4"/>
      <c r="AD67" s="14"/>
      <c r="AE67" s="14"/>
      <c r="AF67" s="14"/>
      <c r="AG67" s="4"/>
      <c r="AH67" s="4"/>
      <c r="AI67" s="4"/>
      <c r="AL67" s="4"/>
      <c r="AO67" s="8"/>
    </row>
    <row r="68" spans="1:41" s="7" customFormat="1" ht="18.75" customHeight="1">
      <c r="A68" s="4"/>
      <c r="C68" s="8"/>
      <c r="E68" s="4"/>
      <c r="F68" s="4"/>
      <c r="G68" s="4"/>
      <c r="H68" s="9"/>
      <c r="I68" s="10"/>
      <c r="J68" s="4"/>
      <c r="K68" s="11"/>
      <c r="L68" s="1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9"/>
      <c r="AB68" s="12"/>
      <c r="AC68" s="4"/>
      <c r="AD68" s="14"/>
      <c r="AE68" s="14"/>
      <c r="AF68" s="14"/>
      <c r="AG68" s="4"/>
      <c r="AH68" s="4"/>
      <c r="AI68" s="4"/>
      <c r="AL68" s="4"/>
      <c r="AO68" s="8"/>
    </row>
    <row r="69" spans="1:41" s="7" customFormat="1" ht="18.75" customHeight="1">
      <c r="A69" s="4"/>
      <c r="C69" s="8"/>
      <c r="E69" s="4"/>
      <c r="F69" s="4"/>
      <c r="G69" s="4"/>
      <c r="H69" s="9"/>
      <c r="I69" s="10"/>
      <c r="J69" s="4"/>
      <c r="K69" s="11"/>
      <c r="L69" s="1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9"/>
      <c r="AB69" s="12"/>
      <c r="AC69" s="4"/>
      <c r="AD69" s="14"/>
      <c r="AE69" s="14"/>
      <c r="AF69" s="14"/>
      <c r="AG69" s="4"/>
      <c r="AH69" s="4"/>
      <c r="AI69" s="4"/>
      <c r="AL69" s="4"/>
      <c r="AO69" s="8"/>
    </row>
    <row r="70" spans="1:41" s="7" customFormat="1" ht="18.75" customHeight="1">
      <c r="A70" s="4"/>
      <c r="C70" s="8"/>
      <c r="E70" s="4"/>
      <c r="F70" s="4"/>
      <c r="G70" s="4"/>
      <c r="H70" s="9"/>
      <c r="I70" s="10"/>
      <c r="J70" s="4"/>
      <c r="K70" s="11"/>
      <c r="L70" s="1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9"/>
      <c r="AB70" s="12"/>
      <c r="AC70" s="4"/>
      <c r="AD70" s="14"/>
      <c r="AE70" s="14"/>
      <c r="AF70" s="14"/>
      <c r="AG70" s="4"/>
      <c r="AH70" s="4"/>
      <c r="AI70" s="4"/>
      <c r="AL70" s="4"/>
      <c r="AO70" s="8"/>
    </row>
    <row r="71" spans="1:41" s="7" customFormat="1" ht="18.75" customHeight="1">
      <c r="A71" s="4"/>
      <c r="C71" s="8"/>
      <c r="E71" s="4"/>
      <c r="F71" s="4"/>
      <c r="G71" s="4"/>
      <c r="H71" s="9"/>
      <c r="I71" s="10"/>
      <c r="J71" s="4"/>
      <c r="K71" s="11"/>
      <c r="L71" s="1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9"/>
      <c r="AB71" s="12"/>
      <c r="AC71" s="4"/>
      <c r="AD71" s="14"/>
      <c r="AE71" s="14"/>
      <c r="AF71" s="14"/>
      <c r="AG71" s="4"/>
      <c r="AH71" s="4"/>
      <c r="AI71" s="4"/>
      <c r="AL71" s="4"/>
      <c r="AO71" s="8"/>
    </row>
    <row r="72" spans="1:41" s="7" customFormat="1" ht="18.75" customHeight="1">
      <c r="A72" s="4"/>
      <c r="C72" s="8"/>
      <c r="E72" s="4"/>
      <c r="F72" s="4"/>
      <c r="G72" s="4"/>
      <c r="H72" s="9"/>
      <c r="I72" s="10"/>
      <c r="J72" s="4"/>
      <c r="K72" s="11"/>
      <c r="L72" s="1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9"/>
      <c r="AB72" s="12"/>
      <c r="AC72" s="4"/>
      <c r="AD72" s="14"/>
      <c r="AE72" s="14"/>
      <c r="AF72" s="14"/>
      <c r="AG72" s="4"/>
      <c r="AH72" s="4"/>
      <c r="AI72" s="4"/>
      <c r="AL72" s="4"/>
      <c r="AO72" s="8"/>
    </row>
    <row r="73" spans="1:41" s="7" customFormat="1" ht="18.75" customHeight="1">
      <c r="A73" s="4"/>
      <c r="C73" s="8"/>
      <c r="E73" s="4"/>
      <c r="F73" s="4"/>
      <c r="G73" s="4"/>
      <c r="H73" s="9"/>
      <c r="I73" s="10"/>
      <c r="J73" s="4"/>
      <c r="K73" s="11"/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9"/>
      <c r="AB73" s="12"/>
      <c r="AC73" s="4"/>
      <c r="AD73" s="14"/>
      <c r="AE73" s="14"/>
      <c r="AF73" s="14"/>
      <c r="AG73" s="4"/>
      <c r="AH73" s="4"/>
      <c r="AI73" s="4"/>
      <c r="AL73" s="4"/>
      <c r="AO73" s="8"/>
    </row>
    <row r="74" spans="1:41" s="7" customFormat="1" ht="18.75" customHeight="1">
      <c r="A74" s="4"/>
      <c r="C74" s="8"/>
      <c r="E74" s="4"/>
      <c r="F74" s="4"/>
      <c r="G74" s="4"/>
      <c r="H74" s="9"/>
      <c r="I74" s="10"/>
      <c r="J74" s="4"/>
      <c r="K74" s="11"/>
      <c r="L74" s="1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9"/>
      <c r="AB74" s="12"/>
      <c r="AC74" s="4"/>
      <c r="AD74" s="14"/>
      <c r="AE74" s="14"/>
      <c r="AF74" s="14"/>
      <c r="AG74" s="4"/>
      <c r="AH74" s="4"/>
      <c r="AI74" s="4"/>
      <c r="AL74" s="4"/>
      <c r="AO74" s="8"/>
    </row>
    <row r="75" spans="1:41" s="7" customFormat="1" ht="18.75" customHeight="1">
      <c r="A75" s="4"/>
      <c r="C75" s="8"/>
      <c r="E75" s="4"/>
      <c r="F75" s="4"/>
      <c r="G75" s="4"/>
      <c r="H75" s="9"/>
      <c r="I75" s="10"/>
      <c r="J75" s="4"/>
      <c r="K75" s="11"/>
      <c r="L75" s="1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9"/>
      <c r="AB75" s="12"/>
      <c r="AC75" s="4"/>
      <c r="AD75" s="14"/>
      <c r="AE75" s="14"/>
      <c r="AF75" s="14"/>
      <c r="AG75" s="4"/>
      <c r="AH75" s="4"/>
      <c r="AI75" s="4"/>
      <c r="AL75" s="4"/>
      <c r="AO75" s="8"/>
    </row>
    <row r="76" spans="1:41" s="7" customFormat="1" ht="18.75" customHeight="1">
      <c r="A76" s="4"/>
      <c r="C76" s="8"/>
      <c r="E76" s="4"/>
      <c r="F76" s="4"/>
      <c r="G76" s="4"/>
      <c r="H76" s="9"/>
      <c r="I76" s="10"/>
      <c r="J76" s="4"/>
      <c r="K76" s="11"/>
      <c r="L76" s="1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9"/>
      <c r="AB76" s="12"/>
      <c r="AC76" s="4"/>
      <c r="AD76" s="14"/>
      <c r="AE76" s="14"/>
      <c r="AF76" s="14"/>
      <c r="AG76" s="4"/>
      <c r="AH76" s="4"/>
      <c r="AI76" s="4"/>
      <c r="AL76" s="4"/>
      <c r="AO76" s="8"/>
    </row>
    <row r="77" spans="1:41" s="7" customFormat="1" ht="18.75" customHeight="1">
      <c r="A77" s="4"/>
      <c r="C77" s="8"/>
      <c r="E77" s="4"/>
      <c r="F77" s="4"/>
      <c r="G77" s="4"/>
      <c r="H77" s="9"/>
      <c r="I77" s="10"/>
      <c r="J77" s="4"/>
      <c r="K77" s="11"/>
      <c r="L77" s="1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9"/>
      <c r="AB77" s="12"/>
      <c r="AC77" s="4"/>
      <c r="AD77" s="14"/>
      <c r="AE77" s="14"/>
      <c r="AF77" s="14"/>
      <c r="AG77" s="4"/>
      <c r="AH77" s="4"/>
      <c r="AI77" s="4"/>
      <c r="AL77" s="4"/>
      <c r="AO77" s="8"/>
    </row>
    <row r="78" spans="1:41" s="7" customFormat="1" ht="18.75" customHeight="1">
      <c r="A78" s="4"/>
      <c r="C78" s="8"/>
      <c r="E78" s="4"/>
      <c r="F78" s="4"/>
      <c r="G78" s="4"/>
      <c r="H78" s="9"/>
      <c r="I78" s="10"/>
      <c r="J78" s="4"/>
      <c r="K78" s="11"/>
      <c r="L78" s="1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9"/>
      <c r="AB78" s="12"/>
      <c r="AC78" s="4"/>
      <c r="AD78" s="14"/>
      <c r="AE78" s="14"/>
      <c r="AF78" s="14"/>
      <c r="AG78" s="4"/>
      <c r="AH78" s="4"/>
      <c r="AI78" s="4"/>
      <c r="AL78" s="4"/>
      <c r="AO78" s="8"/>
    </row>
    <row r="79" spans="1:41" s="7" customFormat="1" ht="18.75" customHeight="1">
      <c r="A79" s="4"/>
      <c r="C79" s="8"/>
      <c r="E79" s="4"/>
      <c r="F79" s="4"/>
      <c r="G79" s="4"/>
      <c r="H79" s="9"/>
      <c r="I79" s="10"/>
      <c r="J79" s="4"/>
      <c r="K79" s="11"/>
      <c r="L79" s="1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9"/>
      <c r="AB79" s="12"/>
      <c r="AC79" s="4"/>
      <c r="AD79" s="14"/>
      <c r="AE79" s="14"/>
      <c r="AF79" s="14"/>
      <c r="AG79" s="4"/>
      <c r="AH79" s="4"/>
      <c r="AI79" s="4"/>
      <c r="AL79" s="4"/>
      <c r="AO79" s="8"/>
    </row>
    <row r="80" spans="1:41" s="7" customFormat="1" ht="18.75" customHeight="1">
      <c r="A80" s="4"/>
      <c r="C80" s="8"/>
      <c r="E80" s="4"/>
      <c r="F80" s="4"/>
      <c r="G80" s="4"/>
      <c r="H80" s="9"/>
      <c r="I80" s="10"/>
      <c r="J80" s="4"/>
      <c r="K80" s="11"/>
      <c r="L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9"/>
      <c r="AB80" s="12"/>
      <c r="AC80" s="4"/>
      <c r="AD80" s="14"/>
      <c r="AE80" s="14"/>
      <c r="AF80" s="14"/>
      <c r="AG80" s="4"/>
      <c r="AH80" s="4"/>
      <c r="AI80" s="4"/>
      <c r="AL80" s="4"/>
      <c r="AO80" s="8"/>
    </row>
    <row r="81" spans="1:41" s="7" customFormat="1" ht="18.75" customHeight="1">
      <c r="A81" s="4"/>
      <c r="C81" s="8"/>
      <c r="E81" s="4"/>
      <c r="F81" s="4"/>
      <c r="G81" s="4"/>
      <c r="H81" s="9"/>
      <c r="I81" s="10"/>
      <c r="J81" s="4"/>
      <c r="K81" s="11"/>
      <c r="L81" s="1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9"/>
      <c r="AB81" s="12"/>
      <c r="AC81" s="4"/>
      <c r="AD81" s="14"/>
      <c r="AE81" s="14"/>
      <c r="AF81" s="14"/>
      <c r="AG81" s="4"/>
      <c r="AH81" s="4"/>
      <c r="AI81" s="4"/>
      <c r="AL81" s="4"/>
      <c r="AO81" s="8"/>
    </row>
    <row r="82" spans="1:41" s="7" customFormat="1" ht="18.75" customHeight="1">
      <c r="A82" s="4"/>
      <c r="C82" s="8"/>
      <c r="E82" s="4"/>
      <c r="F82" s="4"/>
      <c r="G82" s="4"/>
      <c r="H82" s="9"/>
      <c r="I82" s="10"/>
      <c r="J82" s="4"/>
      <c r="K82" s="11"/>
      <c r="L82" s="1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9"/>
      <c r="AB82" s="12"/>
      <c r="AC82" s="4"/>
      <c r="AD82" s="14"/>
      <c r="AE82" s="14"/>
      <c r="AF82" s="14"/>
      <c r="AG82" s="4"/>
      <c r="AH82" s="4"/>
      <c r="AI82" s="4"/>
      <c r="AL82" s="4"/>
      <c r="AO82" s="8"/>
    </row>
    <row r="83" spans="1:41" s="7" customFormat="1" ht="18.75" customHeight="1">
      <c r="A83" s="4"/>
      <c r="C83" s="8"/>
      <c r="E83" s="4"/>
      <c r="F83" s="4"/>
      <c r="G83" s="4"/>
      <c r="H83" s="9"/>
      <c r="I83" s="10"/>
      <c r="J83" s="4"/>
      <c r="K83" s="11"/>
      <c r="L83" s="1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9"/>
      <c r="AB83" s="12"/>
      <c r="AC83" s="4"/>
      <c r="AD83" s="14"/>
      <c r="AE83" s="14"/>
      <c r="AF83" s="14"/>
      <c r="AG83" s="4"/>
      <c r="AH83" s="4"/>
      <c r="AI83" s="4"/>
      <c r="AL83" s="4"/>
      <c r="AO83" s="8"/>
    </row>
    <row r="84" spans="1:41" s="7" customFormat="1" ht="18.75" customHeight="1">
      <c r="A84" s="4"/>
      <c r="C84" s="8"/>
      <c r="E84" s="4"/>
      <c r="F84" s="4"/>
      <c r="G84" s="4"/>
      <c r="H84" s="9"/>
      <c r="I84" s="10"/>
      <c r="J84" s="4"/>
      <c r="K84" s="11"/>
      <c r="L84" s="1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C84" s="4"/>
      <c r="AD84" s="14"/>
      <c r="AE84" s="14"/>
      <c r="AF84" s="14"/>
      <c r="AG84" s="4"/>
      <c r="AH84" s="4"/>
      <c r="AI84" s="4"/>
      <c r="AL84" s="4"/>
      <c r="AO84" s="8"/>
    </row>
    <row r="85" spans="1:41" s="7" customFormat="1" ht="18.75" customHeight="1">
      <c r="A85" s="4"/>
      <c r="C85" s="8"/>
      <c r="E85" s="4"/>
      <c r="F85" s="4"/>
      <c r="G85" s="4"/>
      <c r="H85" s="9"/>
      <c r="I85" s="10"/>
      <c r="J85" s="4"/>
      <c r="K85" s="11"/>
      <c r="L85" s="1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C85" s="4"/>
      <c r="AD85" s="14"/>
      <c r="AE85" s="14"/>
      <c r="AF85" s="14"/>
      <c r="AG85" s="4"/>
      <c r="AH85" s="4"/>
      <c r="AI85" s="4"/>
      <c r="AL85" s="4"/>
      <c r="AO85" s="8"/>
    </row>
    <row r="86" spans="1:41" s="7" customFormat="1" ht="18.75" customHeight="1">
      <c r="A86" s="4"/>
      <c r="C86" s="8"/>
      <c r="E86" s="4"/>
      <c r="F86" s="4"/>
      <c r="G86" s="4"/>
      <c r="H86" s="9"/>
      <c r="I86" s="10"/>
      <c r="J86" s="4"/>
      <c r="K86" s="11"/>
      <c r="L86" s="1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C86" s="4"/>
      <c r="AD86" s="14"/>
      <c r="AE86" s="14"/>
      <c r="AF86" s="14"/>
      <c r="AG86" s="4"/>
      <c r="AH86" s="4"/>
      <c r="AI86" s="4"/>
      <c r="AL86" s="4"/>
      <c r="AO86" s="8"/>
    </row>
    <row r="87" spans="1:41" s="7" customFormat="1" ht="18.75" customHeight="1">
      <c r="A87" s="4"/>
      <c r="C87" s="8"/>
      <c r="E87" s="4"/>
      <c r="F87" s="4"/>
      <c r="G87" s="4"/>
      <c r="H87" s="9"/>
      <c r="I87" s="10"/>
      <c r="J87" s="4"/>
      <c r="K87" s="11"/>
      <c r="L87" s="1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C87" s="4"/>
      <c r="AD87" s="14"/>
      <c r="AE87" s="14"/>
      <c r="AF87" s="14"/>
      <c r="AG87" s="4"/>
      <c r="AH87" s="4"/>
      <c r="AI87" s="4"/>
      <c r="AL87" s="4"/>
      <c r="AO87" s="8"/>
    </row>
    <row r="88" spans="1:41" s="7" customFormat="1" ht="18.75" customHeight="1">
      <c r="A88" s="4"/>
      <c r="C88" s="8"/>
      <c r="E88" s="4"/>
      <c r="F88" s="4"/>
      <c r="G88" s="4"/>
      <c r="H88" s="9"/>
      <c r="I88" s="10"/>
      <c r="J88" s="4"/>
      <c r="K88" s="11"/>
      <c r="L88" s="1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C88" s="4"/>
      <c r="AD88" s="14"/>
      <c r="AE88" s="14"/>
      <c r="AF88" s="14"/>
      <c r="AG88" s="4"/>
      <c r="AH88" s="4"/>
      <c r="AI88" s="4"/>
      <c r="AL88" s="4"/>
      <c r="AO88" s="8"/>
    </row>
    <row r="89" spans="1:41" s="7" customFormat="1" ht="18.75" customHeight="1">
      <c r="A89" s="4"/>
      <c r="C89" s="8"/>
      <c r="E89" s="4"/>
      <c r="F89" s="4"/>
      <c r="G89" s="4"/>
      <c r="H89" s="9"/>
      <c r="I89" s="10"/>
      <c r="J89" s="4"/>
      <c r="K89" s="11"/>
      <c r="L89" s="1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C89" s="4"/>
      <c r="AD89" s="14"/>
      <c r="AE89" s="14"/>
      <c r="AF89" s="14"/>
      <c r="AG89" s="4"/>
      <c r="AH89" s="4"/>
      <c r="AI89" s="4"/>
      <c r="AL89" s="4"/>
      <c r="AO89" s="8"/>
    </row>
    <row r="90" spans="1:41" s="7" customFormat="1" ht="18.75" customHeight="1">
      <c r="A90" s="4"/>
      <c r="C90" s="8"/>
      <c r="E90" s="4"/>
      <c r="F90" s="4"/>
      <c r="G90" s="4"/>
      <c r="H90" s="9"/>
      <c r="I90" s="10"/>
      <c r="J90" s="4"/>
      <c r="K90" s="11"/>
      <c r="L90" s="1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C90" s="4"/>
      <c r="AD90" s="14"/>
      <c r="AE90" s="14"/>
      <c r="AF90" s="14"/>
      <c r="AG90" s="4"/>
      <c r="AH90" s="4"/>
      <c r="AI90" s="4"/>
      <c r="AL90" s="4"/>
      <c r="AO90" s="8"/>
    </row>
    <row r="91" spans="1:41" s="7" customFormat="1" ht="18.75" customHeight="1">
      <c r="A91" s="4"/>
      <c r="C91" s="8"/>
      <c r="E91" s="4"/>
      <c r="F91" s="4"/>
      <c r="G91" s="4"/>
      <c r="H91" s="9"/>
      <c r="I91" s="10"/>
      <c r="J91" s="4"/>
      <c r="K91" s="11"/>
      <c r="L91" s="1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C91" s="4"/>
      <c r="AD91" s="14"/>
      <c r="AE91" s="14"/>
      <c r="AF91" s="14"/>
      <c r="AG91" s="4"/>
      <c r="AH91" s="4"/>
      <c r="AI91" s="4"/>
      <c r="AL91" s="4"/>
      <c r="AO91" s="8"/>
    </row>
    <row r="92" spans="1:41" s="7" customFormat="1" ht="18.75" customHeight="1">
      <c r="A92" s="4"/>
      <c r="C92" s="8"/>
      <c r="E92" s="4"/>
      <c r="F92" s="4"/>
      <c r="G92" s="4"/>
      <c r="H92" s="9"/>
      <c r="I92" s="10"/>
      <c r="J92" s="4"/>
      <c r="K92" s="11"/>
      <c r="L92" s="1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C92" s="4"/>
      <c r="AD92" s="14"/>
      <c r="AE92" s="14"/>
      <c r="AF92" s="14"/>
      <c r="AG92" s="4"/>
      <c r="AH92" s="4"/>
      <c r="AI92" s="4"/>
      <c r="AL92" s="4"/>
      <c r="AO92" s="8"/>
    </row>
    <row r="93" spans="1:41" s="7" customFormat="1" ht="18.75" customHeight="1">
      <c r="A93" s="4"/>
      <c r="C93" s="8"/>
      <c r="E93" s="4"/>
      <c r="F93" s="4"/>
      <c r="G93" s="4"/>
      <c r="H93" s="9"/>
      <c r="I93" s="10"/>
      <c r="J93" s="4"/>
      <c r="K93" s="11"/>
      <c r="L93" s="1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9"/>
      <c r="AB93" s="12"/>
      <c r="AC93" s="4"/>
      <c r="AD93" s="14"/>
      <c r="AE93" s="14"/>
      <c r="AF93" s="14"/>
      <c r="AG93" s="4"/>
      <c r="AH93" s="4"/>
      <c r="AI93" s="4"/>
      <c r="AL93" s="4"/>
      <c r="AO93" s="8"/>
    </row>
    <row r="94" spans="1:41" s="7" customFormat="1" ht="18.75" customHeight="1">
      <c r="A94" s="4"/>
      <c r="C94" s="8"/>
      <c r="E94" s="4"/>
      <c r="F94" s="4"/>
      <c r="G94" s="4"/>
      <c r="H94" s="9"/>
      <c r="I94" s="10"/>
      <c r="J94" s="4"/>
      <c r="K94" s="11"/>
      <c r="L94" s="1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9"/>
      <c r="AB94" s="12"/>
      <c r="AC94" s="4"/>
      <c r="AD94" s="14"/>
      <c r="AE94" s="14"/>
      <c r="AF94" s="14"/>
      <c r="AG94" s="4"/>
      <c r="AH94" s="4"/>
      <c r="AI94" s="4"/>
      <c r="AL94" s="4"/>
      <c r="AO94" s="8"/>
    </row>
    <row r="95" spans="1:41" s="7" customFormat="1" ht="18.75" customHeight="1">
      <c r="A95" s="4"/>
      <c r="C95" s="8"/>
      <c r="E95" s="4"/>
      <c r="F95" s="4"/>
      <c r="G95" s="4"/>
      <c r="H95" s="9"/>
      <c r="I95" s="10"/>
      <c r="J95" s="4"/>
      <c r="K95" s="11"/>
      <c r="L95" s="1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9"/>
      <c r="AB95" s="12"/>
      <c r="AC95" s="4"/>
      <c r="AD95" s="14"/>
      <c r="AE95" s="14"/>
      <c r="AF95" s="14"/>
      <c r="AG95" s="4"/>
      <c r="AH95" s="4"/>
      <c r="AI95" s="4"/>
      <c r="AL95" s="4"/>
      <c r="AO95" s="8"/>
    </row>
    <row r="96" spans="1:41" s="7" customFormat="1" ht="18.75" customHeight="1">
      <c r="A96" s="4"/>
      <c r="C96" s="8"/>
      <c r="E96" s="4"/>
      <c r="F96" s="4"/>
      <c r="G96" s="4"/>
      <c r="H96" s="9"/>
      <c r="I96" s="10"/>
      <c r="J96" s="4"/>
      <c r="K96" s="11"/>
      <c r="L96" s="1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9"/>
      <c r="AB96" s="12"/>
      <c r="AC96" s="4"/>
      <c r="AD96" s="14"/>
      <c r="AE96" s="14"/>
      <c r="AF96" s="14"/>
      <c r="AG96" s="4"/>
      <c r="AH96" s="4"/>
      <c r="AI96" s="4"/>
      <c r="AL96" s="4"/>
      <c r="AO96" s="8"/>
    </row>
    <row r="97" spans="1:41" s="7" customFormat="1" ht="18.75" customHeight="1">
      <c r="A97" s="4"/>
      <c r="C97" s="8"/>
      <c r="E97" s="4"/>
      <c r="F97" s="4"/>
      <c r="G97" s="4"/>
      <c r="H97" s="9"/>
      <c r="I97" s="10"/>
      <c r="J97" s="4"/>
      <c r="K97" s="11"/>
      <c r="L97" s="1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9"/>
      <c r="AB97" s="12"/>
      <c r="AC97" s="4"/>
      <c r="AD97" s="14"/>
      <c r="AE97" s="14"/>
      <c r="AF97" s="14"/>
      <c r="AG97" s="4"/>
      <c r="AH97" s="4"/>
      <c r="AI97" s="4"/>
      <c r="AL97" s="4"/>
      <c r="AO97" s="8"/>
    </row>
    <row r="98" spans="1:41" s="7" customFormat="1" ht="18.75" customHeight="1">
      <c r="A98" s="4"/>
      <c r="C98" s="8"/>
      <c r="E98" s="4"/>
      <c r="F98" s="4"/>
      <c r="G98" s="4"/>
      <c r="H98" s="9"/>
      <c r="I98" s="10"/>
      <c r="J98" s="4"/>
      <c r="K98" s="11"/>
      <c r="L98" s="1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9"/>
      <c r="AB98" s="12"/>
      <c r="AC98" s="4"/>
      <c r="AD98" s="14"/>
      <c r="AE98" s="14"/>
      <c r="AF98" s="14"/>
      <c r="AG98" s="4"/>
      <c r="AH98" s="4"/>
      <c r="AI98" s="4"/>
      <c r="AL98" s="4"/>
      <c r="AO98" s="8"/>
    </row>
    <row r="99" spans="1:41" s="7" customFormat="1" ht="18.75" customHeight="1">
      <c r="A99" s="4"/>
      <c r="C99" s="8"/>
      <c r="E99" s="4"/>
      <c r="F99" s="4"/>
      <c r="G99" s="4"/>
      <c r="H99" s="9"/>
      <c r="I99" s="10"/>
      <c r="J99" s="4"/>
      <c r="K99" s="11"/>
      <c r="L99" s="12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9"/>
      <c r="AB99" s="12"/>
      <c r="AC99" s="4"/>
      <c r="AD99" s="14"/>
      <c r="AE99" s="14"/>
      <c r="AF99" s="14"/>
      <c r="AG99" s="4"/>
      <c r="AH99" s="4"/>
      <c r="AI99" s="4"/>
      <c r="AL99" s="4"/>
      <c r="AO99" s="8"/>
    </row>
    <row r="100" spans="1:41" s="7" customFormat="1" ht="18.75" customHeight="1">
      <c r="A100" s="4"/>
      <c r="C100" s="8"/>
      <c r="E100" s="4"/>
      <c r="F100" s="4"/>
      <c r="G100" s="4"/>
      <c r="H100" s="9"/>
      <c r="I100" s="10"/>
      <c r="J100" s="4"/>
      <c r="K100" s="11"/>
      <c r="L100" s="12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9"/>
      <c r="AB100" s="12"/>
      <c r="AC100" s="4"/>
      <c r="AD100" s="14"/>
      <c r="AE100" s="14"/>
      <c r="AF100" s="14"/>
      <c r="AG100" s="4"/>
      <c r="AH100" s="4"/>
      <c r="AI100" s="4"/>
      <c r="AL100" s="4"/>
      <c r="AO100" s="8"/>
    </row>
    <row r="101" spans="1:41" s="7" customFormat="1" ht="18.75" customHeight="1">
      <c r="A101" s="4"/>
      <c r="C101" s="8"/>
      <c r="E101" s="4"/>
      <c r="F101" s="4"/>
      <c r="G101" s="4"/>
      <c r="H101" s="9"/>
      <c r="I101" s="10"/>
      <c r="J101" s="4"/>
      <c r="K101" s="11"/>
      <c r="L101" s="12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9"/>
      <c r="AB101" s="12"/>
      <c r="AC101" s="4"/>
      <c r="AD101" s="14"/>
      <c r="AE101" s="14"/>
      <c r="AF101" s="14"/>
      <c r="AG101" s="4"/>
      <c r="AH101" s="4"/>
      <c r="AI101" s="4"/>
      <c r="AL101" s="4"/>
      <c r="AO101" s="8"/>
    </row>
    <row r="102" spans="1:41" s="7" customFormat="1" ht="18.75" customHeight="1">
      <c r="A102" s="4"/>
      <c r="C102" s="8"/>
      <c r="E102" s="4"/>
      <c r="F102" s="4"/>
      <c r="G102" s="4"/>
      <c r="H102" s="9"/>
      <c r="I102" s="10"/>
      <c r="J102" s="4"/>
      <c r="K102" s="11"/>
      <c r="L102" s="12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9"/>
      <c r="AB102" s="12"/>
      <c r="AC102" s="4"/>
      <c r="AD102" s="14"/>
      <c r="AE102" s="14"/>
      <c r="AF102" s="14"/>
      <c r="AG102" s="4"/>
      <c r="AH102" s="4"/>
      <c r="AI102" s="4"/>
      <c r="AL102" s="4"/>
      <c r="AO102" s="8"/>
    </row>
    <row r="103" spans="1:41" s="7" customFormat="1" ht="18.75" customHeight="1">
      <c r="A103" s="4"/>
      <c r="C103" s="8"/>
      <c r="E103" s="4"/>
      <c r="F103" s="4"/>
      <c r="G103" s="4"/>
      <c r="H103" s="9"/>
      <c r="I103" s="10"/>
      <c r="J103" s="4"/>
      <c r="K103" s="11"/>
      <c r="L103" s="12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9"/>
      <c r="AB103" s="12"/>
      <c r="AC103" s="4"/>
      <c r="AD103" s="14"/>
      <c r="AE103" s="14"/>
      <c r="AF103" s="14"/>
      <c r="AG103" s="4"/>
      <c r="AH103" s="4"/>
      <c r="AI103" s="4"/>
      <c r="AL103" s="4"/>
      <c r="AO103" s="8"/>
    </row>
    <row r="104" spans="1:41" s="7" customFormat="1" ht="18.75" customHeight="1">
      <c r="A104" s="4"/>
      <c r="C104" s="8"/>
      <c r="E104" s="4"/>
      <c r="F104" s="4"/>
      <c r="G104" s="4"/>
      <c r="H104" s="9"/>
      <c r="I104" s="10"/>
      <c r="J104" s="4"/>
      <c r="K104" s="11"/>
      <c r="L104" s="12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9"/>
      <c r="AB104" s="12"/>
      <c r="AC104" s="4"/>
      <c r="AD104" s="14"/>
      <c r="AE104" s="14"/>
      <c r="AF104" s="14"/>
      <c r="AG104" s="4"/>
      <c r="AH104" s="4"/>
      <c r="AI104" s="4"/>
      <c r="AL104" s="4"/>
      <c r="AO104" s="8"/>
    </row>
    <row r="105" spans="1:41" s="7" customFormat="1" ht="24.75" customHeight="1">
      <c r="A105" s="4"/>
      <c r="C105" s="8"/>
      <c r="E105" s="4"/>
      <c r="F105" s="4"/>
      <c r="G105" s="4"/>
      <c r="H105" s="9"/>
      <c r="I105" s="10"/>
      <c r="J105" s="4"/>
      <c r="K105" s="11"/>
      <c r="L105" s="1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9"/>
      <c r="AB105" s="12"/>
      <c r="AC105" s="4"/>
      <c r="AD105" s="14"/>
      <c r="AE105" s="14"/>
      <c r="AF105" s="14"/>
      <c r="AG105" s="4"/>
      <c r="AH105" s="4"/>
      <c r="AI105" s="4"/>
      <c r="AL105" s="4"/>
      <c r="AO105" s="8"/>
    </row>
    <row r="106" spans="1:41" s="7" customFormat="1" ht="24.75" customHeight="1">
      <c r="A106" s="4"/>
      <c r="C106" s="8"/>
      <c r="E106" s="4"/>
      <c r="F106" s="4"/>
      <c r="G106" s="4"/>
      <c r="H106" s="9"/>
      <c r="I106" s="10"/>
      <c r="J106" s="4"/>
      <c r="K106" s="11"/>
      <c r="L106" s="12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9"/>
      <c r="AB106" s="12"/>
      <c r="AC106" s="4"/>
      <c r="AD106" s="14"/>
      <c r="AE106" s="14"/>
      <c r="AF106" s="14"/>
      <c r="AG106" s="4"/>
      <c r="AH106" s="4"/>
      <c r="AI106" s="4"/>
      <c r="AL106" s="4"/>
      <c r="AO106" s="8"/>
    </row>
    <row r="107" spans="1:41" s="7" customFormat="1" ht="24.75" customHeight="1">
      <c r="A107" s="4"/>
      <c r="C107" s="8"/>
      <c r="E107" s="4"/>
      <c r="F107" s="4"/>
      <c r="G107" s="4"/>
      <c r="H107" s="9"/>
      <c r="I107" s="10"/>
      <c r="J107" s="4"/>
      <c r="K107" s="11"/>
      <c r="L107" s="12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9"/>
      <c r="AB107" s="12"/>
      <c r="AC107" s="4"/>
      <c r="AD107" s="14"/>
      <c r="AE107" s="14"/>
      <c r="AF107" s="14"/>
      <c r="AG107" s="4"/>
      <c r="AH107" s="4"/>
      <c r="AI107" s="4"/>
      <c r="AL107" s="4"/>
      <c r="AO107" s="8"/>
    </row>
    <row r="108" spans="1:41" s="7" customFormat="1" ht="24.75" customHeight="1">
      <c r="A108" s="4"/>
      <c r="C108" s="8"/>
      <c r="E108" s="4"/>
      <c r="F108" s="4"/>
      <c r="G108" s="4"/>
      <c r="H108" s="9"/>
      <c r="I108" s="10"/>
      <c r="J108" s="4"/>
      <c r="K108" s="11"/>
      <c r="L108" s="12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9"/>
      <c r="AB108" s="12"/>
      <c r="AC108" s="4"/>
      <c r="AD108" s="14"/>
      <c r="AE108" s="14"/>
      <c r="AF108" s="14"/>
      <c r="AG108" s="4"/>
      <c r="AH108" s="4"/>
      <c r="AI108" s="4"/>
      <c r="AL108" s="4"/>
      <c r="AO108" s="8"/>
    </row>
    <row r="109" spans="1:41" s="7" customFormat="1" ht="13.5">
      <c r="A109" s="4"/>
      <c r="C109" s="8"/>
      <c r="E109" s="4"/>
      <c r="F109" s="4"/>
      <c r="G109" s="4"/>
      <c r="H109" s="9"/>
      <c r="I109" s="10"/>
      <c r="J109" s="4"/>
      <c r="K109" s="11"/>
      <c r="L109" s="12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9"/>
      <c r="AB109" s="12"/>
      <c r="AC109" s="4"/>
      <c r="AD109" s="14"/>
      <c r="AE109" s="14"/>
      <c r="AF109" s="14"/>
      <c r="AG109" s="4"/>
      <c r="AH109" s="4"/>
      <c r="AI109" s="4"/>
      <c r="AL109" s="4"/>
      <c r="AO109" s="8"/>
    </row>
    <row r="110" spans="1:41" s="7" customFormat="1" ht="13.5">
      <c r="A110" s="4"/>
      <c r="C110" s="8"/>
      <c r="E110" s="4"/>
      <c r="F110" s="4"/>
      <c r="G110" s="4"/>
      <c r="H110" s="9"/>
      <c r="I110" s="10"/>
      <c r="J110" s="4"/>
      <c r="K110" s="11"/>
      <c r="L110" s="12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9"/>
      <c r="AB110" s="12"/>
      <c r="AC110" s="4"/>
      <c r="AD110" s="14"/>
      <c r="AE110" s="14"/>
      <c r="AF110" s="14"/>
      <c r="AG110" s="4"/>
      <c r="AH110" s="4"/>
      <c r="AI110" s="4"/>
      <c r="AL110" s="4"/>
      <c r="AO110" s="8"/>
    </row>
    <row r="111" spans="1:41" s="7" customFormat="1" ht="13.5">
      <c r="A111" s="4"/>
      <c r="C111" s="8"/>
      <c r="E111" s="4"/>
      <c r="F111" s="4"/>
      <c r="G111" s="4"/>
      <c r="H111" s="9"/>
      <c r="I111" s="10"/>
      <c r="J111" s="4"/>
      <c r="K111" s="11"/>
      <c r="L111" s="12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9"/>
      <c r="AB111" s="12"/>
      <c r="AC111" s="4"/>
      <c r="AD111" s="14"/>
      <c r="AE111" s="14"/>
      <c r="AF111" s="14"/>
      <c r="AG111" s="4"/>
      <c r="AH111" s="4"/>
      <c r="AI111" s="4"/>
      <c r="AL111" s="4"/>
      <c r="AO111" s="8"/>
    </row>
    <row r="112" spans="1:41" s="7" customFormat="1" ht="13.5">
      <c r="A112" s="4"/>
      <c r="C112" s="8"/>
      <c r="E112" s="4"/>
      <c r="F112" s="4"/>
      <c r="G112" s="4"/>
      <c r="H112" s="9"/>
      <c r="I112" s="10"/>
      <c r="J112" s="4"/>
      <c r="K112" s="11"/>
      <c r="L112" s="1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9"/>
      <c r="AB112" s="12"/>
      <c r="AC112" s="4"/>
      <c r="AD112" s="14"/>
      <c r="AE112" s="14"/>
      <c r="AF112" s="14"/>
      <c r="AG112" s="4"/>
      <c r="AH112" s="4"/>
      <c r="AI112" s="4"/>
      <c r="AL112" s="4"/>
      <c r="AO112" s="8"/>
    </row>
    <row r="113" spans="1:41" s="7" customFormat="1" ht="13.5">
      <c r="A113" s="4"/>
      <c r="C113" s="8"/>
      <c r="E113" s="4"/>
      <c r="F113" s="4"/>
      <c r="G113" s="4"/>
      <c r="H113" s="9"/>
      <c r="I113" s="10"/>
      <c r="J113" s="4"/>
      <c r="K113" s="11"/>
      <c r="L113" s="1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9"/>
      <c r="AB113" s="12"/>
      <c r="AC113" s="4"/>
      <c r="AD113" s="14"/>
      <c r="AE113" s="14"/>
      <c r="AF113" s="14"/>
      <c r="AG113" s="4"/>
      <c r="AH113" s="4"/>
      <c r="AI113" s="4"/>
      <c r="AL113" s="4"/>
      <c r="AO113" s="8"/>
    </row>
    <row r="114" spans="1:41" s="7" customFormat="1" ht="13.5">
      <c r="A114" s="4"/>
      <c r="C114" s="8"/>
      <c r="E114" s="4"/>
      <c r="F114" s="4"/>
      <c r="G114" s="4"/>
      <c r="H114" s="9"/>
      <c r="I114" s="10"/>
      <c r="J114" s="4"/>
      <c r="K114" s="11"/>
      <c r="L114" s="1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9"/>
      <c r="AB114" s="12"/>
      <c r="AC114" s="4"/>
      <c r="AD114" s="14"/>
      <c r="AE114" s="14"/>
      <c r="AF114" s="14"/>
      <c r="AG114" s="4"/>
      <c r="AH114" s="4"/>
      <c r="AI114" s="4"/>
      <c r="AL114" s="4"/>
      <c r="AO114" s="8"/>
    </row>
    <row r="115" spans="1:41" s="7" customFormat="1" ht="13.5">
      <c r="A115" s="4"/>
      <c r="C115" s="8"/>
      <c r="E115" s="4"/>
      <c r="F115" s="4"/>
      <c r="G115" s="4"/>
      <c r="H115" s="9"/>
      <c r="I115" s="10"/>
      <c r="J115" s="4"/>
      <c r="K115" s="11"/>
      <c r="L115" s="1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9"/>
      <c r="AB115" s="12"/>
      <c r="AC115" s="4"/>
      <c r="AD115" s="14"/>
      <c r="AE115" s="14"/>
      <c r="AF115" s="14"/>
      <c r="AG115" s="4"/>
      <c r="AH115" s="4"/>
      <c r="AI115" s="4"/>
      <c r="AL115" s="4"/>
      <c r="AO115" s="8"/>
    </row>
    <row r="116" spans="1:41" s="7" customFormat="1" ht="13.5">
      <c r="A116" s="4"/>
      <c r="C116" s="8"/>
      <c r="E116" s="4"/>
      <c r="F116" s="4"/>
      <c r="G116" s="4"/>
      <c r="H116" s="9"/>
      <c r="I116" s="10"/>
      <c r="J116" s="4"/>
      <c r="K116" s="11"/>
      <c r="L116" s="1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9"/>
      <c r="AB116" s="12"/>
      <c r="AC116" s="4"/>
      <c r="AD116" s="14"/>
      <c r="AE116" s="14"/>
      <c r="AF116" s="14"/>
      <c r="AG116" s="4"/>
      <c r="AH116" s="4"/>
      <c r="AI116" s="4"/>
      <c r="AL116" s="4"/>
      <c r="AO116" s="8"/>
    </row>
    <row r="117" spans="1:41" s="7" customFormat="1" ht="13.5">
      <c r="A117" s="4"/>
      <c r="C117" s="8"/>
      <c r="E117" s="4"/>
      <c r="F117" s="4"/>
      <c r="G117" s="4"/>
      <c r="H117" s="9"/>
      <c r="I117" s="10"/>
      <c r="J117" s="4"/>
      <c r="K117" s="11"/>
      <c r="L117" s="12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9"/>
      <c r="AB117" s="12"/>
      <c r="AC117" s="4"/>
      <c r="AD117" s="14"/>
      <c r="AE117" s="14"/>
      <c r="AF117" s="14"/>
      <c r="AG117" s="4"/>
      <c r="AH117" s="4"/>
      <c r="AI117" s="4"/>
      <c r="AL117" s="4"/>
      <c r="AO117" s="8"/>
    </row>
    <row r="118" spans="1:41" s="7" customFormat="1" ht="13.5">
      <c r="A118" s="4"/>
      <c r="C118" s="8"/>
      <c r="E118" s="4"/>
      <c r="F118" s="4"/>
      <c r="G118" s="4"/>
      <c r="H118" s="9"/>
      <c r="I118" s="10"/>
      <c r="J118" s="4"/>
      <c r="K118" s="11"/>
      <c r="L118" s="12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9"/>
      <c r="AB118" s="12"/>
      <c r="AC118" s="4"/>
      <c r="AD118" s="14"/>
      <c r="AE118" s="14"/>
      <c r="AF118" s="14"/>
      <c r="AG118" s="4"/>
      <c r="AH118" s="4"/>
      <c r="AI118" s="4"/>
      <c r="AL118" s="4"/>
      <c r="AO118" s="8"/>
    </row>
    <row r="119" spans="1:41" s="7" customFormat="1" ht="13.5">
      <c r="A119" s="4"/>
      <c r="C119" s="8"/>
      <c r="E119" s="4"/>
      <c r="F119" s="4"/>
      <c r="G119" s="4"/>
      <c r="H119" s="9"/>
      <c r="I119" s="10"/>
      <c r="J119" s="4"/>
      <c r="K119" s="11"/>
      <c r="L119" s="12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9"/>
      <c r="AB119" s="12"/>
      <c r="AC119" s="4"/>
      <c r="AD119" s="14"/>
      <c r="AE119" s="14"/>
      <c r="AF119" s="14"/>
      <c r="AG119" s="4"/>
      <c r="AH119" s="4"/>
      <c r="AI119" s="4"/>
      <c r="AL119" s="4"/>
      <c r="AO119" s="8"/>
    </row>
    <row r="120" spans="1:41" s="7" customFormat="1" ht="13.5">
      <c r="A120" s="4"/>
      <c r="C120" s="8"/>
      <c r="E120" s="4"/>
      <c r="F120" s="4"/>
      <c r="G120" s="4"/>
      <c r="H120" s="9"/>
      <c r="I120" s="10"/>
      <c r="J120" s="4"/>
      <c r="K120" s="11"/>
      <c r="L120" s="12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9"/>
      <c r="AB120" s="12"/>
      <c r="AC120" s="4"/>
      <c r="AD120" s="14"/>
      <c r="AE120" s="14"/>
      <c r="AF120" s="14"/>
      <c r="AG120" s="4"/>
      <c r="AH120" s="4"/>
      <c r="AI120" s="4"/>
      <c r="AL120" s="4"/>
      <c r="AO120" s="8"/>
    </row>
    <row r="121" spans="1:41" s="7" customFormat="1" ht="13.5">
      <c r="A121" s="4"/>
      <c r="C121" s="8"/>
      <c r="E121" s="4"/>
      <c r="F121" s="4"/>
      <c r="G121" s="4"/>
      <c r="H121" s="9"/>
      <c r="I121" s="10"/>
      <c r="J121" s="4"/>
      <c r="K121" s="11"/>
      <c r="L121" s="12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9"/>
      <c r="AB121" s="12"/>
      <c r="AC121" s="4"/>
      <c r="AD121" s="14"/>
      <c r="AE121" s="14"/>
      <c r="AF121" s="14"/>
      <c r="AG121" s="4"/>
      <c r="AH121" s="4"/>
      <c r="AI121" s="4"/>
      <c r="AL121" s="4"/>
      <c r="AO121" s="8"/>
    </row>
    <row r="122" spans="1:41" s="7" customFormat="1" ht="13.5">
      <c r="A122" s="4"/>
      <c r="C122" s="8"/>
      <c r="E122" s="4"/>
      <c r="F122" s="4"/>
      <c r="G122" s="4"/>
      <c r="H122" s="9"/>
      <c r="I122" s="10"/>
      <c r="J122" s="4"/>
      <c r="K122" s="11"/>
      <c r="L122" s="12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9"/>
      <c r="AB122" s="12"/>
      <c r="AC122" s="4"/>
      <c r="AD122" s="14"/>
      <c r="AE122" s="14"/>
      <c r="AF122" s="14"/>
      <c r="AG122" s="4"/>
      <c r="AH122" s="4"/>
      <c r="AI122" s="4"/>
      <c r="AL122" s="4"/>
      <c r="AO122" s="8"/>
    </row>
    <row r="123" spans="1:41" s="7" customFormat="1" ht="13.5">
      <c r="A123" s="4"/>
      <c r="C123" s="8"/>
      <c r="E123" s="4"/>
      <c r="F123" s="4"/>
      <c r="G123" s="4"/>
      <c r="H123" s="9"/>
      <c r="I123" s="10"/>
      <c r="J123" s="4"/>
      <c r="K123" s="11"/>
      <c r="L123" s="12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9"/>
      <c r="AB123" s="12"/>
      <c r="AC123" s="4"/>
      <c r="AD123" s="14"/>
      <c r="AE123" s="14"/>
      <c r="AF123" s="14"/>
      <c r="AG123" s="4"/>
      <c r="AH123" s="4"/>
      <c r="AI123" s="4"/>
      <c r="AL123" s="4"/>
      <c r="AO123" s="8"/>
    </row>
    <row r="124" spans="1:41" s="7" customFormat="1" ht="13.5">
      <c r="A124" s="4"/>
      <c r="C124" s="8"/>
      <c r="E124" s="4"/>
      <c r="F124" s="4"/>
      <c r="G124" s="4"/>
      <c r="H124" s="9"/>
      <c r="I124" s="10"/>
      <c r="J124" s="4"/>
      <c r="K124" s="11"/>
      <c r="L124" s="1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9"/>
      <c r="AB124" s="12"/>
      <c r="AC124" s="4"/>
      <c r="AD124" s="14"/>
      <c r="AE124" s="14"/>
      <c r="AF124" s="14"/>
      <c r="AG124" s="4"/>
      <c r="AH124" s="4"/>
      <c r="AI124" s="4"/>
      <c r="AL124" s="4"/>
      <c r="AO124" s="8"/>
    </row>
    <row r="125" spans="1:41" s="7" customFormat="1" ht="13.5">
      <c r="A125" s="4"/>
      <c r="C125" s="8"/>
      <c r="E125" s="4"/>
      <c r="F125" s="4"/>
      <c r="G125" s="4"/>
      <c r="H125" s="9"/>
      <c r="I125" s="10"/>
      <c r="J125" s="4"/>
      <c r="K125" s="11"/>
      <c r="L125" s="12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9"/>
      <c r="AB125" s="12"/>
      <c r="AC125" s="4"/>
      <c r="AD125" s="14"/>
      <c r="AE125" s="14"/>
      <c r="AF125" s="14"/>
      <c r="AG125" s="4"/>
      <c r="AH125" s="4"/>
      <c r="AI125" s="4"/>
      <c r="AL125" s="4"/>
      <c r="AO125" s="8"/>
    </row>
    <row r="126" spans="1:41" s="7" customFormat="1" ht="13.5">
      <c r="A126" s="4"/>
      <c r="C126" s="8"/>
      <c r="E126" s="4"/>
      <c r="F126" s="4"/>
      <c r="G126" s="4"/>
      <c r="H126" s="9"/>
      <c r="I126" s="10"/>
      <c r="J126" s="4"/>
      <c r="K126" s="11"/>
      <c r="L126" s="12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9"/>
      <c r="AB126" s="12"/>
      <c r="AC126" s="4"/>
      <c r="AD126" s="14"/>
      <c r="AE126" s="14"/>
      <c r="AF126" s="14"/>
      <c r="AG126" s="4"/>
      <c r="AH126" s="4"/>
      <c r="AI126" s="4"/>
      <c r="AL126" s="4"/>
      <c r="AO126" s="8"/>
    </row>
    <row r="127" spans="1:41" s="7" customFormat="1" ht="13.5">
      <c r="A127" s="4"/>
      <c r="C127" s="8"/>
      <c r="E127" s="4"/>
      <c r="F127" s="4"/>
      <c r="G127" s="4"/>
      <c r="H127" s="9"/>
      <c r="I127" s="10"/>
      <c r="J127" s="4"/>
      <c r="K127" s="11"/>
      <c r="L127" s="12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9"/>
      <c r="AB127" s="12"/>
      <c r="AC127" s="4"/>
      <c r="AD127" s="14"/>
      <c r="AE127" s="14"/>
      <c r="AF127" s="14"/>
      <c r="AG127" s="4"/>
      <c r="AH127" s="4"/>
      <c r="AI127" s="4"/>
      <c r="AL127" s="4"/>
      <c r="AO127" s="8"/>
    </row>
    <row r="128" spans="1:41" s="7" customFormat="1" ht="13.5">
      <c r="A128" s="4"/>
      <c r="C128" s="8"/>
      <c r="E128" s="4"/>
      <c r="F128" s="4"/>
      <c r="G128" s="4"/>
      <c r="H128" s="9"/>
      <c r="I128" s="10"/>
      <c r="J128" s="4"/>
      <c r="K128" s="11"/>
      <c r="L128" s="12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9"/>
      <c r="AB128" s="12"/>
      <c r="AC128" s="4"/>
      <c r="AD128" s="14"/>
      <c r="AE128" s="14"/>
      <c r="AF128" s="14"/>
      <c r="AG128" s="4"/>
      <c r="AH128" s="4"/>
      <c r="AI128" s="4"/>
      <c r="AL128" s="4"/>
      <c r="AO128" s="8"/>
    </row>
    <row r="129" spans="1:41" s="7" customFormat="1" ht="13.5">
      <c r="A129" s="4"/>
      <c r="C129" s="8"/>
      <c r="E129" s="4"/>
      <c r="F129" s="4"/>
      <c r="G129" s="4"/>
      <c r="H129" s="9"/>
      <c r="I129" s="10"/>
      <c r="J129" s="4"/>
      <c r="K129" s="11"/>
      <c r="L129" s="12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9"/>
      <c r="AB129" s="12"/>
      <c r="AC129" s="4"/>
      <c r="AD129" s="14"/>
      <c r="AE129" s="14"/>
      <c r="AF129" s="14"/>
      <c r="AG129" s="4"/>
      <c r="AH129" s="4"/>
      <c r="AI129" s="4"/>
      <c r="AL129" s="4"/>
      <c r="AO129" s="8"/>
    </row>
    <row r="130" spans="1:41" s="7" customFormat="1" ht="13.5">
      <c r="A130" s="4"/>
      <c r="C130" s="8"/>
      <c r="E130" s="4"/>
      <c r="F130" s="4"/>
      <c r="G130" s="4"/>
      <c r="H130" s="9"/>
      <c r="I130" s="10"/>
      <c r="J130" s="4"/>
      <c r="K130" s="11"/>
      <c r="L130" s="12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9"/>
      <c r="AB130" s="12"/>
      <c r="AC130" s="4"/>
      <c r="AD130" s="14"/>
      <c r="AE130" s="14"/>
      <c r="AF130" s="14"/>
      <c r="AG130" s="4"/>
      <c r="AH130" s="4"/>
      <c r="AI130" s="4"/>
      <c r="AL130" s="4"/>
      <c r="AO130" s="8"/>
    </row>
    <row r="131" spans="1:41" s="7" customFormat="1" ht="13.5">
      <c r="A131" s="4"/>
      <c r="C131" s="8"/>
      <c r="E131" s="4"/>
      <c r="F131" s="4"/>
      <c r="G131" s="4"/>
      <c r="H131" s="9"/>
      <c r="I131" s="10"/>
      <c r="J131" s="4"/>
      <c r="K131" s="11"/>
      <c r="L131" s="12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9"/>
      <c r="AB131" s="12"/>
      <c r="AC131" s="4"/>
      <c r="AD131" s="14"/>
      <c r="AE131" s="14"/>
      <c r="AF131" s="14"/>
      <c r="AG131" s="4"/>
      <c r="AH131" s="4"/>
      <c r="AI131" s="4"/>
      <c r="AL131" s="4"/>
      <c r="AO131" s="8"/>
    </row>
    <row r="132" spans="1:41" s="7" customFormat="1" ht="13.5">
      <c r="A132" s="4"/>
      <c r="C132" s="8"/>
      <c r="E132" s="4"/>
      <c r="F132" s="4"/>
      <c r="G132" s="4"/>
      <c r="H132" s="9"/>
      <c r="I132" s="10"/>
      <c r="J132" s="4"/>
      <c r="K132" s="11"/>
      <c r="L132" s="12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9"/>
      <c r="AB132" s="12"/>
      <c r="AC132" s="4"/>
      <c r="AD132" s="14"/>
      <c r="AE132" s="14"/>
      <c r="AF132" s="14"/>
      <c r="AG132" s="4"/>
      <c r="AH132" s="4"/>
      <c r="AI132" s="4"/>
      <c r="AL132" s="4"/>
      <c r="AO132" s="8"/>
    </row>
    <row r="133" spans="1:41" s="7" customFormat="1" ht="13.5">
      <c r="A133" s="4"/>
      <c r="C133" s="8"/>
      <c r="E133" s="4"/>
      <c r="F133" s="4"/>
      <c r="G133" s="4"/>
      <c r="H133" s="9"/>
      <c r="I133" s="10"/>
      <c r="J133" s="4"/>
      <c r="K133" s="11"/>
      <c r="L133" s="12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9"/>
      <c r="AB133" s="12"/>
      <c r="AC133" s="4"/>
      <c r="AD133" s="14"/>
      <c r="AE133" s="14"/>
      <c r="AF133" s="14"/>
      <c r="AG133" s="4"/>
      <c r="AH133" s="4"/>
      <c r="AI133" s="4"/>
      <c r="AL133" s="4"/>
      <c r="AO133" s="8"/>
    </row>
    <row r="134" spans="1:41" s="7" customFormat="1" ht="13.5">
      <c r="A134" s="4"/>
      <c r="C134" s="8"/>
      <c r="E134" s="4"/>
      <c r="F134" s="4"/>
      <c r="G134" s="4"/>
      <c r="H134" s="9"/>
      <c r="I134" s="10"/>
      <c r="J134" s="4"/>
      <c r="K134" s="11"/>
      <c r="L134" s="12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9"/>
      <c r="AB134" s="12"/>
      <c r="AC134" s="4"/>
      <c r="AD134" s="14"/>
      <c r="AE134" s="14"/>
      <c r="AF134" s="14"/>
      <c r="AG134" s="4"/>
      <c r="AH134" s="4"/>
      <c r="AI134" s="4"/>
      <c r="AL134" s="4"/>
      <c r="AO134" s="8"/>
    </row>
    <row r="135" spans="1:41" s="7" customFormat="1" ht="13.5">
      <c r="A135" s="4"/>
      <c r="C135" s="8"/>
      <c r="E135" s="4"/>
      <c r="F135" s="4"/>
      <c r="G135" s="4"/>
      <c r="H135" s="9"/>
      <c r="I135" s="10"/>
      <c r="J135" s="4"/>
      <c r="K135" s="11"/>
      <c r="L135" s="12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9"/>
      <c r="AB135" s="12"/>
      <c r="AC135" s="4"/>
      <c r="AD135" s="14"/>
      <c r="AE135" s="14"/>
      <c r="AF135" s="14"/>
      <c r="AG135" s="4"/>
      <c r="AH135" s="4"/>
      <c r="AI135" s="4"/>
      <c r="AL135" s="4"/>
      <c r="AO135" s="8"/>
    </row>
    <row r="136" spans="1:41" s="7" customFormat="1" ht="13.5">
      <c r="A136" s="4"/>
      <c r="C136" s="8"/>
      <c r="E136" s="4"/>
      <c r="F136" s="4"/>
      <c r="G136" s="4"/>
      <c r="H136" s="9"/>
      <c r="I136" s="10"/>
      <c r="J136" s="4"/>
      <c r="K136" s="11"/>
      <c r="L136" s="12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9"/>
      <c r="AB136" s="12"/>
      <c r="AC136" s="4"/>
      <c r="AD136" s="14"/>
      <c r="AE136" s="14"/>
      <c r="AF136" s="14"/>
      <c r="AG136" s="4"/>
      <c r="AH136" s="4"/>
      <c r="AI136" s="4"/>
      <c r="AL136" s="4"/>
      <c r="AO136" s="8"/>
    </row>
    <row r="137" spans="1:41" s="7" customFormat="1" ht="13.5">
      <c r="A137" s="4"/>
      <c r="C137" s="8"/>
      <c r="E137" s="4"/>
      <c r="F137" s="4"/>
      <c r="G137" s="4"/>
      <c r="H137" s="9"/>
      <c r="I137" s="10"/>
      <c r="J137" s="4"/>
      <c r="K137" s="11"/>
      <c r="L137" s="12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9"/>
      <c r="AB137" s="12"/>
      <c r="AC137" s="4"/>
      <c r="AD137" s="14"/>
      <c r="AE137" s="14"/>
      <c r="AF137" s="14"/>
      <c r="AG137" s="4"/>
      <c r="AH137" s="4"/>
      <c r="AI137" s="4"/>
      <c r="AL137" s="4"/>
      <c r="AO137" s="8"/>
    </row>
    <row r="138" spans="1:41" s="7" customFormat="1" ht="13.5">
      <c r="A138" s="4"/>
      <c r="C138" s="8"/>
      <c r="E138" s="4"/>
      <c r="F138" s="4"/>
      <c r="G138" s="4"/>
      <c r="H138" s="9"/>
      <c r="I138" s="10"/>
      <c r="J138" s="4"/>
      <c r="K138" s="11"/>
      <c r="L138" s="12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9"/>
      <c r="AB138" s="12"/>
      <c r="AC138" s="4"/>
      <c r="AD138" s="14"/>
      <c r="AE138" s="14"/>
      <c r="AF138" s="14"/>
      <c r="AG138" s="4"/>
      <c r="AH138" s="4"/>
      <c r="AI138" s="4"/>
      <c r="AL138" s="4"/>
      <c r="AO138" s="8"/>
    </row>
    <row r="139" spans="1:41" s="7" customFormat="1" ht="13.5">
      <c r="A139" s="4"/>
      <c r="C139" s="8"/>
      <c r="E139" s="4"/>
      <c r="F139" s="4"/>
      <c r="G139" s="4"/>
      <c r="H139" s="9"/>
      <c r="I139" s="10"/>
      <c r="J139" s="4"/>
      <c r="K139" s="11"/>
      <c r="L139" s="12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9"/>
      <c r="AB139" s="12"/>
      <c r="AC139" s="4"/>
      <c r="AD139" s="14"/>
      <c r="AE139" s="14"/>
      <c r="AF139" s="14"/>
      <c r="AG139" s="4"/>
      <c r="AH139" s="4"/>
      <c r="AI139" s="4"/>
      <c r="AL139" s="4"/>
      <c r="AO139" s="8"/>
    </row>
    <row r="140" spans="1:41" s="7" customFormat="1" ht="13.5">
      <c r="A140" s="4"/>
      <c r="C140" s="8"/>
      <c r="E140" s="4"/>
      <c r="F140" s="4"/>
      <c r="G140" s="4"/>
      <c r="H140" s="9"/>
      <c r="I140" s="10"/>
      <c r="J140" s="4"/>
      <c r="K140" s="11"/>
      <c r="L140" s="12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9"/>
      <c r="AB140" s="12"/>
      <c r="AC140" s="4"/>
      <c r="AD140" s="14"/>
      <c r="AE140" s="14"/>
      <c r="AF140" s="14"/>
      <c r="AG140" s="4"/>
      <c r="AH140" s="4"/>
      <c r="AI140" s="4"/>
      <c r="AL140" s="4"/>
      <c r="AO140" s="8"/>
    </row>
    <row r="141" spans="1:41" s="7" customFormat="1" ht="13.5">
      <c r="A141" s="4"/>
      <c r="C141" s="8"/>
      <c r="E141" s="4"/>
      <c r="F141" s="4"/>
      <c r="G141" s="4"/>
      <c r="H141" s="9"/>
      <c r="I141" s="10"/>
      <c r="J141" s="4"/>
      <c r="K141" s="11"/>
      <c r="L141" s="12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9"/>
      <c r="AB141" s="12"/>
      <c r="AC141" s="4"/>
      <c r="AD141" s="14"/>
      <c r="AE141" s="14"/>
      <c r="AF141" s="14"/>
      <c r="AG141" s="4"/>
      <c r="AH141" s="4"/>
      <c r="AI141" s="4"/>
      <c r="AL141" s="4"/>
      <c r="AO141" s="8"/>
    </row>
    <row r="142" spans="1:41" s="7" customFormat="1" ht="13.5">
      <c r="A142" s="4"/>
      <c r="C142" s="8"/>
      <c r="E142" s="4"/>
      <c r="F142" s="4"/>
      <c r="G142" s="4"/>
      <c r="H142" s="9"/>
      <c r="I142" s="10"/>
      <c r="J142" s="4"/>
      <c r="K142" s="11"/>
      <c r="L142" s="12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9"/>
      <c r="AB142" s="12"/>
      <c r="AC142" s="4"/>
      <c r="AD142" s="14"/>
      <c r="AE142" s="14"/>
      <c r="AF142" s="14"/>
      <c r="AG142" s="4"/>
      <c r="AH142" s="4"/>
      <c r="AI142" s="4"/>
      <c r="AL142" s="4"/>
      <c r="AO142" s="8"/>
    </row>
    <row r="143" spans="1:41" s="7" customFormat="1" ht="13.5">
      <c r="A143" s="4"/>
      <c r="C143" s="8"/>
      <c r="E143" s="4"/>
      <c r="F143" s="4"/>
      <c r="G143" s="4"/>
      <c r="H143" s="9"/>
      <c r="I143" s="10"/>
      <c r="J143" s="4"/>
      <c r="K143" s="11"/>
      <c r="L143" s="12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9"/>
      <c r="AB143" s="12"/>
      <c r="AC143" s="4"/>
      <c r="AD143" s="14"/>
      <c r="AE143" s="14"/>
      <c r="AF143" s="14"/>
      <c r="AG143" s="4"/>
      <c r="AH143" s="4"/>
      <c r="AI143" s="4"/>
      <c r="AL143" s="4"/>
      <c r="AO143" s="8"/>
    </row>
    <row r="144" spans="1:41" s="7" customFormat="1" ht="13.5">
      <c r="A144" s="4"/>
      <c r="C144" s="8"/>
      <c r="E144" s="4"/>
      <c r="F144" s="4"/>
      <c r="G144" s="4"/>
      <c r="H144" s="9"/>
      <c r="I144" s="10"/>
      <c r="J144" s="4"/>
      <c r="K144" s="11"/>
      <c r="L144" s="12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9"/>
      <c r="AB144" s="12"/>
      <c r="AC144" s="4"/>
      <c r="AD144" s="14"/>
      <c r="AE144" s="14"/>
      <c r="AF144" s="14"/>
      <c r="AG144" s="4"/>
      <c r="AH144" s="4"/>
      <c r="AI144" s="4"/>
      <c r="AL144" s="4"/>
      <c r="AO144" s="8"/>
    </row>
    <row r="145" spans="1:41" s="7" customFormat="1" ht="13.5">
      <c r="A145" s="4"/>
      <c r="C145" s="8"/>
      <c r="E145" s="4"/>
      <c r="F145" s="4"/>
      <c r="G145" s="4"/>
      <c r="H145" s="9"/>
      <c r="I145" s="10"/>
      <c r="J145" s="4"/>
      <c r="K145" s="11"/>
      <c r="L145" s="12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9"/>
      <c r="AB145" s="12"/>
      <c r="AC145" s="4"/>
      <c r="AD145" s="14"/>
      <c r="AE145" s="14"/>
      <c r="AF145" s="14"/>
      <c r="AG145" s="4"/>
      <c r="AH145" s="4"/>
      <c r="AI145" s="4"/>
      <c r="AL145" s="4"/>
      <c r="AO145" s="8"/>
    </row>
    <row r="146" spans="1:41" s="7" customFormat="1" ht="13.5">
      <c r="A146" s="4"/>
      <c r="C146" s="8"/>
      <c r="E146" s="4"/>
      <c r="F146" s="4"/>
      <c r="G146" s="4"/>
      <c r="H146" s="9"/>
      <c r="I146" s="10"/>
      <c r="J146" s="4"/>
      <c r="K146" s="11"/>
      <c r="L146" s="12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9"/>
      <c r="AB146" s="12"/>
      <c r="AC146" s="4"/>
      <c r="AD146" s="14"/>
      <c r="AE146" s="14"/>
      <c r="AF146" s="14"/>
      <c r="AG146" s="4"/>
      <c r="AH146" s="4"/>
      <c r="AI146" s="4"/>
      <c r="AL146" s="4"/>
      <c r="AO146" s="8"/>
    </row>
    <row r="147" spans="1:41" s="7" customFormat="1" ht="13.5">
      <c r="A147" s="4"/>
      <c r="C147" s="8"/>
      <c r="E147" s="4"/>
      <c r="F147" s="4"/>
      <c r="G147" s="4"/>
      <c r="H147" s="9"/>
      <c r="I147" s="10"/>
      <c r="J147" s="4"/>
      <c r="K147" s="11"/>
      <c r="L147" s="12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9"/>
      <c r="AB147" s="12"/>
      <c r="AC147" s="4"/>
      <c r="AD147" s="14"/>
      <c r="AE147" s="14"/>
      <c r="AF147" s="14"/>
      <c r="AG147" s="4"/>
      <c r="AH147" s="4"/>
      <c r="AI147" s="4"/>
      <c r="AL147" s="4"/>
      <c r="AO147" s="8"/>
    </row>
    <row r="148" spans="1:41" s="7" customFormat="1" ht="13.5">
      <c r="A148" s="4"/>
      <c r="C148" s="8"/>
      <c r="E148" s="4"/>
      <c r="F148" s="4"/>
      <c r="G148" s="4"/>
      <c r="H148" s="9"/>
      <c r="I148" s="10"/>
      <c r="J148" s="4"/>
      <c r="K148" s="11"/>
      <c r="L148" s="12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9"/>
      <c r="AB148" s="12"/>
      <c r="AC148" s="4"/>
      <c r="AD148" s="14"/>
      <c r="AE148" s="14"/>
      <c r="AF148" s="14"/>
      <c r="AG148" s="4"/>
      <c r="AH148" s="4"/>
      <c r="AI148" s="4"/>
      <c r="AL148" s="4"/>
      <c r="AO148" s="8"/>
    </row>
    <row r="149" spans="1:41" s="7" customFormat="1" ht="13.5">
      <c r="A149" s="4"/>
      <c r="C149" s="8"/>
      <c r="E149" s="4"/>
      <c r="F149" s="4"/>
      <c r="G149" s="4"/>
      <c r="H149" s="9"/>
      <c r="I149" s="10"/>
      <c r="J149" s="4"/>
      <c r="K149" s="11"/>
      <c r="L149" s="12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9"/>
      <c r="AB149" s="12"/>
      <c r="AC149" s="4"/>
      <c r="AD149" s="14"/>
      <c r="AE149" s="14"/>
      <c r="AF149" s="14"/>
      <c r="AG149" s="4"/>
      <c r="AH149" s="4"/>
      <c r="AI149" s="4"/>
      <c r="AL149" s="4"/>
      <c r="AO149" s="8"/>
    </row>
    <row r="150" spans="1:41" s="7" customFormat="1" ht="13.5">
      <c r="A150" s="4"/>
      <c r="C150" s="8"/>
      <c r="E150" s="4"/>
      <c r="F150" s="4"/>
      <c r="G150" s="4"/>
      <c r="H150" s="9"/>
      <c r="I150" s="10"/>
      <c r="J150" s="4"/>
      <c r="K150" s="11"/>
      <c r="L150" s="12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9"/>
      <c r="AB150" s="12"/>
      <c r="AC150" s="4"/>
      <c r="AD150" s="14"/>
      <c r="AE150" s="14"/>
      <c r="AF150" s="14"/>
      <c r="AG150" s="4"/>
      <c r="AH150" s="4"/>
      <c r="AI150" s="4"/>
      <c r="AL150" s="4"/>
      <c r="AO150" s="8"/>
    </row>
    <row r="151" spans="1:41" s="7" customFormat="1" ht="13.5">
      <c r="A151" s="4"/>
      <c r="C151" s="8"/>
      <c r="E151" s="4"/>
      <c r="F151" s="4"/>
      <c r="G151" s="4"/>
      <c r="H151" s="9"/>
      <c r="I151" s="10"/>
      <c r="J151" s="4"/>
      <c r="K151" s="11"/>
      <c r="L151" s="12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9"/>
      <c r="AB151" s="12"/>
      <c r="AC151" s="4"/>
      <c r="AD151" s="14"/>
      <c r="AE151" s="14"/>
      <c r="AF151" s="14"/>
      <c r="AG151" s="4"/>
      <c r="AH151" s="4"/>
      <c r="AI151" s="4"/>
      <c r="AL151" s="4"/>
      <c r="AO151" s="8"/>
    </row>
    <row r="152" spans="1:41" s="7" customFormat="1" ht="13.5">
      <c r="A152" s="4"/>
      <c r="C152" s="8"/>
      <c r="E152" s="4"/>
      <c r="F152" s="4"/>
      <c r="G152" s="4"/>
      <c r="H152" s="9"/>
      <c r="I152" s="10"/>
      <c r="J152" s="4"/>
      <c r="K152" s="11"/>
      <c r="L152" s="1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9"/>
      <c r="AB152" s="12"/>
      <c r="AC152" s="4"/>
      <c r="AD152" s="14"/>
      <c r="AE152" s="14"/>
      <c r="AF152" s="14"/>
      <c r="AG152" s="4"/>
      <c r="AH152" s="4"/>
      <c r="AI152" s="4"/>
      <c r="AL152" s="4"/>
      <c r="AO152" s="8"/>
    </row>
    <row r="153" spans="1:41" s="7" customFormat="1" ht="13.5">
      <c r="A153" s="4"/>
      <c r="C153" s="8"/>
      <c r="E153" s="4"/>
      <c r="F153" s="4"/>
      <c r="G153" s="4"/>
      <c r="H153" s="9"/>
      <c r="I153" s="10"/>
      <c r="J153" s="4"/>
      <c r="K153" s="11"/>
      <c r="L153" s="12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9"/>
      <c r="AB153" s="12"/>
      <c r="AC153" s="4"/>
      <c r="AD153" s="14"/>
      <c r="AE153" s="14"/>
      <c r="AF153" s="14"/>
      <c r="AG153" s="4"/>
      <c r="AH153" s="4"/>
      <c r="AI153" s="4"/>
      <c r="AL153" s="4"/>
      <c r="AO153" s="8"/>
    </row>
    <row r="154" spans="1:41" s="7" customFormat="1" ht="13.5">
      <c r="A154" s="4"/>
      <c r="C154" s="8"/>
      <c r="E154" s="4"/>
      <c r="F154" s="4"/>
      <c r="G154" s="4"/>
      <c r="H154" s="9"/>
      <c r="I154" s="10"/>
      <c r="J154" s="4"/>
      <c r="K154" s="11"/>
      <c r="L154" s="12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9"/>
      <c r="AB154" s="12"/>
      <c r="AC154" s="4"/>
      <c r="AD154" s="14"/>
      <c r="AE154" s="14"/>
      <c r="AF154" s="14"/>
      <c r="AG154" s="4"/>
      <c r="AH154" s="4"/>
      <c r="AI154" s="4"/>
      <c r="AL154" s="4"/>
      <c r="AO154" s="8"/>
    </row>
    <row r="155" spans="1:41" s="7" customFormat="1" ht="13.5">
      <c r="A155" s="4"/>
      <c r="C155" s="8"/>
      <c r="E155" s="4"/>
      <c r="F155" s="4"/>
      <c r="G155" s="4"/>
      <c r="H155" s="9"/>
      <c r="I155" s="10"/>
      <c r="J155" s="4"/>
      <c r="K155" s="11"/>
      <c r="L155" s="12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9"/>
      <c r="AB155" s="12"/>
      <c r="AC155" s="4"/>
      <c r="AD155" s="14"/>
      <c r="AE155" s="14"/>
      <c r="AF155" s="14"/>
      <c r="AG155" s="4"/>
      <c r="AH155" s="4"/>
      <c r="AI155" s="4"/>
      <c r="AL155" s="4"/>
      <c r="AO155" s="8"/>
    </row>
    <row r="156" spans="1:41" s="7" customFormat="1" ht="13.5">
      <c r="A156" s="4"/>
      <c r="C156" s="8"/>
      <c r="E156" s="4"/>
      <c r="F156" s="4"/>
      <c r="G156" s="4"/>
      <c r="H156" s="9"/>
      <c r="I156" s="10"/>
      <c r="J156" s="4"/>
      <c r="K156" s="11"/>
      <c r="L156" s="12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9"/>
      <c r="AB156" s="12"/>
      <c r="AC156" s="4"/>
      <c r="AD156" s="14"/>
      <c r="AE156" s="14"/>
      <c r="AF156" s="14"/>
      <c r="AG156" s="4"/>
      <c r="AH156" s="4"/>
      <c r="AI156" s="4"/>
      <c r="AL156" s="4"/>
      <c r="AO156" s="8"/>
    </row>
    <row r="157" spans="1:41" s="7" customFormat="1" ht="13.5">
      <c r="A157" s="4"/>
      <c r="C157" s="8"/>
      <c r="E157" s="4"/>
      <c r="F157" s="4"/>
      <c r="G157" s="4"/>
      <c r="H157" s="9"/>
      <c r="I157" s="10"/>
      <c r="J157" s="4"/>
      <c r="K157" s="11"/>
      <c r="L157" s="12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9"/>
      <c r="AB157" s="12"/>
      <c r="AC157" s="4"/>
      <c r="AD157" s="14"/>
      <c r="AE157" s="14"/>
      <c r="AF157" s="14"/>
      <c r="AG157" s="4"/>
      <c r="AH157" s="4"/>
      <c r="AI157" s="4"/>
      <c r="AL157" s="4"/>
      <c r="AO157" s="8"/>
    </row>
    <row r="158" spans="1:41" s="7" customFormat="1" ht="13.5">
      <c r="A158" s="4"/>
      <c r="C158" s="8"/>
      <c r="E158" s="4"/>
      <c r="F158" s="4"/>
      <c r="G158" s="4"/>
      <c r="H158" s="9"/>
      <c r="I158" s="10"/>
      <c r="J158" s="4"/>
      <c r="K158" s="11"/>
      <c r="L158" s="12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9"/>
      <c r="AB158" s="12"/>
      <c r="AC158" s="4"/>
      <c r="AD158" s="14"/>
      <c r="AE158" s="14"/>
      <c r="AF158" s="14"/>
      <c r="AG158" s="4"/>
      <c r="AH158" s="4"/>
      <c r="AI158" s="4"/>
      <c r="AL158" s="4"/>
      <c r="AO158" s="8"/>
    </row>
    <row r="159" spans="1:41" s="7" customFormat="1" ht="13.5">
      <c r="A159" s="4"/>
      <c r="C159" s="8"/>
      <c r="E159" s="4"/>
      <c r="F159" s="4"/>
      <c r="G159" s="4"/>
      <c r="H159" s="9"/>
      <c r="I159" s="10"/>
      <c r="J159" s="4"/>
      <c r="K159" s="11"/>
      <c r="L159" s="12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9"/>
      <c r="AB159" s="12"/>
      <c r="AC159" s="4"/>
      <c r="AD159" s="14"/>
      <c r="AE159" s="14"/>
      <c r="AF159" s="14"/>
      <c r="AG159" s="4"/>
      <c r="AH159" s="4"/>
      <c r="AI159" s="4"/>
      <c r="AL159" s="4"/>
      <c r="AO159" s="8"/>
    </row>
    <row r="160" spans="1:41" s="7" customFormat="1" ht="13.5">
      <c r="A160" s="4"/>
      <c r="C160" s="8"/>
      <c r="E160" s="4"/>
      <c r="F160" s="4"/>
      <c r="G160" s="4"/>
      <c r="H160" s="9"/>
      <c r="I160" s="10"/>
      <c r="J160" s="4"/>
      <c r="K160" s="11"/>
      <c r="L160" s="12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9"/>
      <c r="AB160" s="12"/>
      <c r="AC160" s="4"/>
      <c r="AD160" s="14"/>
      <c r="AE160" s="14"/>
      <c r="AF160" s="14"/>
      <c r="AG160" s="4"/>
      <c r="AH160" s="4"/>
      <c r="AI160" s="4"/>
      <c r="AL160" s="4"/>
      <c r="AO160" s="8"/>
    </row>
    <row r="161" spans="1:41" s="7" customFormat="1" ht="13.5">
      <c r="A161" s="4"/>
      <c r="C161" s="8"/>
      <c r="E161" s="4"/>
      <c r="F161" s="4"/>
      <c r="G161" s="4"/>
      <c r="H161" s="9"/>
      <c r="I161" s="10"/>
      <c r="J161" s="4"/>
      <c r="K161" s="11"/>
      <c r="L161" s="12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9"/>
      <c r="AB161" s="12"/>
      <c r="AC161" s="4"/>
      <c r="AD161" s="14"/>
      <c r="AE161" s="14"/>
      <c r="AF161" s="14"/>
      <c r="AG161" s="4"/>
      <c r="AH161" s="4"/>
      <c r="AI161" s="4"/>
      <c r="AL161" s="4"/>
      <c r="AO161" s="8"/>
    </row>
    <row r="162" spans="1:41" s="7" customFormat="1" ht="13.5">
      <c r="A162" s="4"/>
      <c r="C162" s="8"/>
      <c r="E162" s="4"/>
      <c r="F162" s="4"/>
      <c r="G162" s="4"/>
      <c r="H162" s="9"/>
      <c r="I162" s="10"/>
      <c r="J162" s="4"/>
      <c r="K162" s="11"/>
      <c r="L162" s="12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9"/>
      <c r="AB162" s="12"/>
      <c r="AC162" s="4"/>
      <c r="AD162" s="14"/>
      <c r="AE162" s="14"/>
      <c r="AF162" s="14"/>
      <c r="AG162" s="4"/>
      <c r="AH162" s="4"/>
      <c r="AI162" s="4"/>
      <c r="AL162" s="4"/>
      <c r="AO162" s="8"/>
    </row>
    <row r="163" spans="1:41" s="7" customFormat="1" ht="13.5">
      <c r="A163" s="4"/>
      <c r="C163" s="8"/>
      <c r="E163" s="4"/>
      <c r="F163" s="4"/>
      <c r="G163" s="4"/>
      <c r="H163" s="9"/>
      <c r="I163" s="10"/>
      <c r="J163" s="4"/>
      <c r="K163" s="11"/>
      <c r="L163" s="12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9"/>
      <c r="AB163" s="12"/>
      <c r="AC163" s="4"/>
      <c r="AD163" s="14"/>
      <c r="AE163" s="14"/>
      <c r="AF163" s="14"/>
      <c r="AG163" s="4"/>
      <c r="AH163" s="4"/>
      <c r="AI163" s="4"/>
      <c r="AL163" s="4"/>
      <c r="AO163" s="8"/>
    </row>
    <row r="164" spans="1:41" s="7" customFormat="1" ht="13.5">
      <c r="A164" s="4"/>
      <c r="C164" s="8"/>
      <c r="E164" s="4"/>
      <c r="F164" s="4"/>
      <c r="G164" s="4"/>
      <c r="H164" s="9"/>
      <c r="I164" s="10"/>
      <c r="J164" s="4"/>
      <c r="K164" s="11"/>
      <c r="L164" s="12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9"/>
      <c r="AB164" s="12"/>
      <c r="AC164" s="4"/>
      <c r="AD164" s="14"/>
      <c r="AE164" s="14"/>
      <c r="AF164" s="14"/>
      <c r="AG164" s="4"/>
      <c r="AH164" s="4"/>
      <c r="AI164" s="4"/>
      <c r="AL164" s="4"/>
      <c r="AO164" s="8"/>
    </row>
    <row r="165" spans="1:41" s="7" customFormat="1" ht="13.5">
      <c r="A165" s="4"/>
      <c r="C165" s="8"/>
      <c r="E165" s="4"/>
      <c r="F165" s="4"/>
      <c r="G165" s="4"/>
      <c r="H165" s="9"/>
      <c r="I165" s="10"/>
      <c r="J165" s="4"/>
      <c r="K165" s="11"/>
      <c r="L165" s="12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9"/>
      <c r="AB165" s="12"/>
      <c r="AC165" s="4"/>
      <c r="AD165" s="14"/>
      <c r="AE165" s="14"/>
      <c r="AF165" s="14"/>
      <c r="AG165" s="4"/>
      <c r="AH165" s="4"/>
      <c r="AI165" s="4"/>
      <c r="AL165" s="4"/>
      <c r="AO165" s="8"/>
    </row>
    <row r="166" spans="1:41" s="7" customFormat="1" ht="13.5">
      <c r="A166" s="4"/>
      <c r="C166" s="8"/>
      <c r="E166" s="4"/>
      <c r="F166" s="4"/>
      <c r="G166" s="4"/>
      <c r="H166" s="9"/>
      <c r="I166" s="10"/>
      <c r="J166" s="4"/>
      <c r="K166" s="11"/>
      <c r="L166" s="12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9"/>
      <c r="AB166" s="12"/>
      <c r="AC166" s="4"/>
      <c r="AD166" s="14"/>
      <c r="AE166" s="14"/>
      <c r="AF166" s="14"/>
      <c r="AG166" s="4"/>
      <c r="AH166" s="4"/>
      <c r="AI166" s="4"/>
      <c r="AL166" s="4"/>
      <c r="AO166" s="8"/>
    </row>
    <row r="167" spans="1:41" s="7" customFormat="1" ht="13.5">
      <c r="A167" s="4"/>
      <c r="C167" s="8"/>
      <c r="E167" s="4"/>
      <c r="F167" s="4"/>
      <c r="G167" s="4"/>
      <c r="H167" s="9"/>
      <c r="I167" s="10"/>
      <c r="J167" s="4"/>
      <c r="K167" s="11"/>
      <c r="L167" s="12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9"/>
      <c r="AB167" s="12"/>
      <c r="AC167" s="4"/>
      <c r="AD167" s="14"/>
      <c r="AE167" s="14"/>
      <c r="AF167" s="14"/>
      <c r="AG167" s="4"/>
      <c r="AH167" s="4"/>
      <c r="AI167" s="4"/>
      <c r="AL167" s="4"/>
      <c r="AO167" s="8"/>
    </row>
    <row r="168" spans="1:41" s="7" customFormat="1" ht="13.5">
      <c r="A168" s="4"/>
      <c r="C168" s="8"/>
      <c r="E168" s="4"/>
      <c r="F168" s="4"/>
      <c r="G168" s="4"/>
      <c r="H168" s="9"/>
      <c r="I168" s="10"/>
      <c r="J168" s="4"/>
      <c r="K168" s="11"/>
      <c r="L168" s="12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9"/>
      <c r="AB168" s="12"/>
      <c r="AC168" s="4"/>
      <c r="AD168" s="14"/>
      <c r="AE168" s="14"/>
      <c r="AF168" s="14"/>
      <c r="AG168" s="4"/>
      <c r="AH168" s="4"/>
      <c r="AI168" s="4"/>
      <c r="AL168" s="4"/>
      <c r="AO168" s="8"/>
    </row>
    <row r="169" spans="1:41" s="7" customFormat="1" ht="13.5">
      <c r="A169" s="4"/>
      <c r="C169" s="8"/>
      <c r="E169" s="4"/>
      <c r="F169" s="4"/>
      <c r="G169" s="4"/>
      <c r="H169" s="9"/>
      <c r="I169" s="10"/>
      <c r="J169" s="4"/>
      <c r="K169" s="11"/>
      <c r="L169" s="12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9"/>
      <c r="AB169" s="12"/>
      <c r="AC169" s="4"/>
      <c r="AD169" s="14"/>
      <c r="AE169" s="14"/>
      <c r="AF169" s="14"/>
      <c r="AG169" s="4"/>
      <c r="AH169" s="4"/>
      <c r="AI169" s="4"/>
      <c r="AL169" s="4"/>
      <c r="AO169" s="8"/>
    </row>
    <row r="170" spans="1:41" s="7" customFormat="1" ht="13.5">
      <c r="A170" s="4"/>
      <c r="C170" s="8"/>
      <c r="E170" s="4"/>
      <c r="F170" s="4"/>
      <c r="G170" s="4"/>
      <c r="H170" s="9"/>
      <c r="I170" s="10"/>
      <c r="J170" s="4"/>
      <c r="K170" s="11"/>
      <c r="L170" s="1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9"/>
      <c r="AB170" s="12"/>
      <c r="AC170" s="4"/>
      <c r="AD170" s="14"/>
      <c r="AE170" s="14"/>
      <c r="AF170" s="14"/>
      <c r="AG170" s="4"/>
      <c r="AH170" s="4"/>
      <c r="AI170" s="4"/>
      <c r="AL170" s="4"/>
      <c r="AO170" s="8"/>
    </row>
    <row r="171" spans="1:41" s="7" customFormat="1" ht="13.5">
      <c r="A171" s="4"/>
      <c r="C171" s="8"/>
      <c r="E171" s="4"/>
      <c r="F171" s="4"/>
      <c r="G171" s="4"/>
      <c r="H171" s="9"/>
      <c r="I171" s="10"/>
      <c r="J171" s="4"/>
      <c r="K171" s="11"/>
      <c r="L171" s="12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9"/>
      <c r="AB171" s="12"/>
      <c r="AC171" s="4"/>
      <c r="AD171" s="14"/>
      <c r="AE171" s="14"/>
      <c r="AF171" s="14"/>
      <c r="AG171" s="4"/>
      <c r="AH171" s="4"/>
      <c r="AI171" s="4"/>
      <c r="AL171" s="4"/>
      <c r="AO171" s="8"/>
    </row>
    <row r="172" spans="1:41" s="7" customFormat="1" ht="13.5">
      <c r="A172" s="4"/>
      <c r="C172" s="8"/>
      <c r="E172" s="4"/>
      <c r="F172" s="4"/>
      <c r="G172" s="4"/>
      <c r="H172" s="9"/>
      <c r="I172" s="10"/>
      <c r="J172" s="4"/>
      <c r="K172" s="11"/>
      <c r="L172" s="12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9"/>
      <c r="AB172" s="12"/>
      <c r="AC172" s="4"/>
      <c r="AD172" s="14"/>
      <c r="AE172" s="14"/>
      <c r="AF172" s="14"/>
      <c r="AG172" s="4"/>
      <c r="AH172" s="4"/>
      <c r="AI172" s="4"/>
      <c r="AL172" s="4"/>
      <c r="AO172" s="8"/>
    </row>
    <row r="173" spans="1:41" s="7" customFormat="1" ht="13.5">
      <c r="A173" s="4"/>
      <c r="C173" s="8"/>
      <c r="E173" s="4"/>
      <c r="F173" s="4"/>
      <c r="G173" s="4"/>
      <c r="H173" s="9"/>
      <c r="I173" s="10"/>
      <c r="J173" s="4"/>
      <c r="K173" s="11"/>
      <c r="L173" s="12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9"/>
      <c r="AB173" s="12"/>
      <c r="AC173" s="4"/>
      <c r="AD173" s="14"/>
      <c r="AE173" s="14"/>
      <c r="AF173" s="14"/>
      <c r="AG173" s="4"/>
      <c r="AH173" s="4"/>
      <c r="AI173" s="4"/>
      <c r="AL173" s="4"/>
      <c r="AO173" s="8"/>
    </row>
    <row r="174" spans="1:41" s="7" customFormat="1" ht="13.5">
      <c r="A174" s="4"/>
      <c r="C174" s="8"/>
      <c r="E174" s="4"/>
      <c r="F174" s="4"/>
      <c r="G174" s="4"/>
      <c r="H174" s="9"/>
      <c r="I174" s="10"/>
      <c r="J174" s="4"/>
      <c r="K174" s="11"/>
      <c r="L174" s="12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9"/>
      <c r="AB174" s="12"/>
      <c r="AC174" s="4"/>
      <c r="AD174" s="14"/>
      <c r="AE174" s="14"/>
      <c r="AF174" s="14"/>
      <c r="AG174" s="4"/>
      <c r="AH174" s="4"/>
      <c r="AI174" s="4"/>
      <c r="AL174" s="4"/>
      <c r="AO174" s="8"/>
    </row>
    <row r="175" spans="1:41" s="7" customFormat="1" ht="13.5">
      <c r="A175" s="4"/>
      <c r="C175" s="8"/>
      <c r="E175" s="4"/>
      <c r="F175" s="4"/>
      <c r="G175" s="4"/>
      <c r="H175" s="9"/>
      <c r="I175" s="10"/>
      <c r="J175" s="4"/>
      <c r="K175" s="11"/>
      <c r="L175" s="12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9"/>
      <c r="AB175" s="12"/>
      <c r="AC175" s="4"/>
      <c r="AD175" s="14"/>
      <c r="AE175" s="14"/>
      <c r="AF175" s="14"/>
      <c r="AG175" s="4"/>
      <c r="AH175" s="4"/>
      <c r="AI175" s="4"/>
      <c r="AL175" s="4"/>
      <c r="AO175" s="8"/>
    </row>
    <row r="176" spans="1:41" s="7" customFormat="1" ht="13.5">
      <c r="A176" s="4"/>
      <c r="C176" s="8"/>
      <c r="E176" s="4"/>
      <c r="F176" s="4"/>
      <c r="G176" s="4"/>
      <c r="H176" s="9"/>
      <c r="I176" s="10"/>
      <c r="J176" s="4"/>
      <c r="K176" s="11"/>
      <c r="L176" s="12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9"/>
      <c r="AB176" s="12"/>
      <c r="AC176" s="4"/>
      <c r="AD176" s="14"/>
      <c r="AE176" s="14"/>
      <c r="AF176" s="14"/>
      <c r="AG176" s="4"/>
      <c r="AH176" s="4"/>
      <c r="AI176" s="4"/>
      <c r="AL176" s="4"/>
      <c r="AO176" s="8"/>
    </row>
    <row r="177" spans="1:41" s="7" customFormat="1" ht="13.5">
      <c r="A177" s="4"/>
      <c r="C177" s="8"/>
      <c r="E177" s="4"/>
      <c r="F177" s="4"/>
      <c r="G177" s="4"/>
      <c r="H177" s="9"/>
      <c r="I177" s="10"/>
      <c r="J177" s="4"/>
      <c r="K177" s="11"/>
      <c r="L177" s="12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9"/>
      <c r="AB177" s="12"/>
      <c r="AC177" s="4"/>
      <c r="AD177" s="14"/>
      <c r="AE177" s="14"/>
      <c r="AF177" s="14"/>
      <c r="AG177" s="4"/>
      <c r="AH177" s="4"/>
      <c r="AI177" s="4"/>
      <c r="AL177" s="4"/>
      <c r="AO177" s="8"/>
    </row>
    <row r="178" spans="1:41" s="7" customFormat="1" ht="13.5">
      <c r="A178" s="4"/>
      <c r="C178" s="8"/>
      <c r="E178" s="4"/>
      <c r="F178" s="4"/>
      <c r="G178" s="4"/>
      <c r="H178" s="9"/>
      <c r="I178" s="10"/>
      <c r="J178" s="4"/>
      <c r="K178" s="11"/>
      <c r="L178" s="12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9"/>
      <c r="AB178" s="12"/>
      <c r="AC178" s="4"/>
      <c r="AD178" s="14"/>
      <c r="AE178" s="14"/>
      <c r="AF178" s="14"/>
      <c r="AG178" s="4"/>
      <c r="AH178" s="4"/>
      <c r="AI178" s="4"/>
      <c r="AL178" s="4"/>
      <c r="AO178" s="8"/>
    </row>
    <row r="179" spans="1:41" s="7" customFormat="1" ht="13.5">
      <c r="A179" s="4"/>
      <c r="C179" s="8"/>
      <c r="E179" s="4"/>
      <c r="F179" s="4"/>
      <c r="G179" s="4"/>
      <c r="H179" s="9"/>
      <c r="I179" s="10"/>
      <c r="J179" s="4"/>
      <c r="K179" s="11"/>
      <c r="L179" s="12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9"/>
      <c r="AB179" s="12"/>
      <c r="AC179" s="4"/>
      <c r="AD179" s="14"/>
      <c r="AE179" s="14"/>
      <c r="AF179" s="14"/>
      <c r="AG179" s="4"/>
      <c r="AH179" s="4"/>
      <c r="AI179" s="4"/>
      <c r="AL179" s="4"/>
      <c r="AO179" s="8"/>
    </row>
    <row r="180" spans="1:41" s="7" customFormat="1" ht="13.5">
      <c r="A180" s="4"/>
      <c r="C180" s="8"/>
      <c r="E180" s="4"/>
      <c r="F180" s="4"/>
      <c r="G180" s="4"/>
      <c r="H180" s="9"/>
      <c r="I180" s="10"/>
      <c r="J180" s="4"/>
      <c r="K180" s="11"/>
      <c r="L180" s="12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9"/>
      <c r="AB180" s="12"/>
      <c r="AC180" s="4"/>
      <c r="AD180" s="14"/>
      <c r="AE180" s="14"/>
      <c r="AF180" s="14"/>
      <c r="AG180" s="4"/>
      <c r="AH180" s="4"/>
      <c r="AI180" s="4"/>
      <c r="AL180" s="4"/>
      <c r="AO180" s="8"/>
    </row>
    <row r="181" spans="1:41" s="7" customFormat="1" ht="13.5">
      <c r="A181" s="4"/>
      <c r="C181" s="8"/>
      <c r="E181" s="4"/>
      <c r="F181" s="4"/>
      <c r="G181" s="4"/>
      <c r="H181" s="9"/>
      <c r="I181" s="10"/>
      <c r="J181" s="4"/>
      <c r="K181" s="11"/>
      <c r="L181" s="12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9"/>
      <c r="AB181" s="12"/>
      <c r="AC181" s="4"/>
      <c r="AD181" s="14"/>
      <c r="AE181" s="14"/>
      <c r="AF181" s="14"/>
      <c r="AG181" s="4"/>
      <c r="AH181" s="4"/>
      <c r="AI181" s="4"/>
      <c r="AL181" s="4"/>
      <c r="AO181" s="8"/>
    </row>
    <row r="182" spans="1:41" s="7" customFormat="1" ht="13.5">
      <c r="A182" s="4"/>
      <c r="C182" s="8"/>
      <c r="E182" s="4"/>
      <c r="F182" s="4"/>
      <c r="G182" s="4"/>
      <c r="H182" s="9"/>
      <c r="I182" s="10"/>
      <c r="J182" s="4"/>
      <c r="K182" s="11"/>
      <c r="L182" s="12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9"/>
      <c r="AB182" s="12"/>
      <c r="AC182" s="4"/>
      <c r="AD182" s="14"/>
      <c r="AE182" s="14"/>
      <c r="AF182" s="14"/>
      <c r="AG182" s="4"/>
      <c r="AH182" s="4"/>
      <c r="AI182" s="4"/>
      <c r="AL182" s="4"/>
      <c r="AO182" s="8"/>
    </row>
    <row r="183" spans="1:41" s="7" customFormat="1" ht="13.5">
      <c r="A183" s="4"/>
      <c r="C183" s="8"/>
      <c r="E183" s="4"/>
      <c r="F183" s="4"/>
      <c r="G183" s="4"/>
      <c r="H183" s="9"/>
      <c r="I183" s="10"/>
      <c r="J183" s="4"/>
      <c r="K183" s="11"/>
      <c r="L183" s="12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9"/>
      <c r="AB183" s="12"/>
      <c r="AC183" s="4"/>
      <c r="AD183" s="14"/>
      <c r="AE183" s="14"/>
      <c r="AF183" s="14"/>
      <c r="AG183" s="4"/>
      <c r="AH183" s="4"/>
      <c r="AI183" s="4"/>
      <c r="AL183" s="4"/>
      <c r="AO183" s="8"/>
    </row>
    <row r="184" spans="1:41" s="7" customFormat="1" ht="13.5">
      <c r="A184" s="4"/>
      <c r="C184" s="8"/>
      <c r="E184" s="4"/>
      <c r="F184" s="4"/>
      <c r="G184" s="4"/>
      <c r="H184" s="9"/>
      <c r="I184" s="10"/>
      <c r="J184" s="4"/>
      <c r="K184" s="11"/>
      <c r="L184" s="12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9"/>
      <c r="AB184" s="12"/>
      <c r="AC184" s="4"/>
      <c r="AD184" s="14"/>
      <c r="AE184" s="14"/>
      <c r="AF184" s="14"/>
      <c r="AG184" s="4"/>
      <c r="AH184" s="4"/>
      <c r="AI184" s="4"/>
      <c r="AL184" s="4"/>
      <c r="AO184" s="8"/>
    </row>
    <row r="185" spans="1:41" s="7" customFormat="1" ht="13.5">
      <c r="A185" s="4"/>
      <c r="C185" s="8"/>
      <c r="E185" s="4"/>
      <c r="F185" s="4"/>
      <c r="G185" s="4"/>
      <c r="H185" s="9"/>
      <c r="I185" s="10"/>
      <c r="J185" s="4"/>
      <c r="K185" s="11"/>
      <c r="L185" s="12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9"/>
      <c r="AB185" s="12"/>
      <c r="AC185" s="4"/>
      <c r="AD185" s="14"/>
      <c r="AE185" s="14"/>
      <c r="AF185" s="14"/>
      <c r="AG185" s="4"/>
      <c r="AH185" s="4"/>
      <c r="AI185" s="4"/>
      <c r="AL185" s="4"/>
      <c r="AO185" s="8"/>
    </row>
    <row r="186" spans="1:41" s="7" customFormat="1" ht="13.5">
      <c r="A186" s="4"/>
      <c r="C186" s="8"/>
      <c r="E186" s="4"/>
      <c r="F186" s="4"/>
      <c r="G186" s="4"/>
      <c r="H186" s="9"/>
      <c r="I186" s="10"/>
      <c r="J186" s="4"/>
      <c r="K186" s="11"/>
      <c r="L186" s="12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9"/>
      <c r="AB186" s="12"/>
      <c r="AC186" s="4"/>
      <c r="AD186" s="14"/>
      <c r="AE186" s="14"/>
      <c r="AF186" s="14"/>
      <c r="AG186" s="4"/>
      <c r="AH186" s="4"/>
      <c r="AI186" s="4"/>
      <c r="AL186" s="4"/>
      <c r="AO186" s="8"/>
    </row>
    <row r="187" spans="1:41" s="7" customFormat="1" ht="13.5">
      <c r="A187" s="4"/>
      <c r="C187" s="8"/>
      <c r="E187" s="4"/>
      <c r="F187" s="4"/>
      <c r="G187" s="4"/>
      <c r="H187" s="9"/>
      <c r="I187" s="10"/>
      <c r="J187" s="4"/>
      <c r="K187" s="11"/>
      <c r="L187" s="12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9"/>
      <c r="AB187" s="12"/>
      <c r="AC187" s="4"/>
      <c r="AD187" s="14"/>
      <c r="AE187" s="14"/>
      <c r="AF187" s="14"/>
      <c r="AG187" s="4"/>
      <c r="AH187" s="4"/>
      <c r="AI187" s="4"/>
      <c r="AL187" s="4"/>
      <c r="AO187" s="8"/>
    </row>
    <row r="188" spans="1:41" s="7" customFormat="1" ht="13.5">
      <c r="A188" s="4"/>
      <c r="C188" s="8"/>
      <c r="E188" s="4"/>
      <c r="F188" s="4"/>
      <c r="G188" s="4"/>
      <c r="H188" s="9"/>
      <c r="I188" s="10"/>
      <c r="J188" s="4"/>
      <c r="K188" s="11"/>
      <c r="L188" s="12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9"/>
      <c r="AB188" s="12"/>
      <c r="AC188" s="4"/>
      <c r="AD188" s="14"/>
      <c r="AE188" s="14"/>
      <c r="AF188" s="14"/>
      <c r="AG188" s="4"/>
      <c r="AH188" s="4"/>
      <c r="AI188" s="4"/>
      <c r="AL188" s="4"/>
      <c r="AO188" s="8"/>
    </row>
    <row r="189" spans="1:41" s="7" customFormat="1" ht="13.5">
      <c r="A189" s="4"/>
      <c r="C189" s="8"/>
      <c r="E189" s="4"/>
      <c r="F189" s="4"/>
      <c r="G189" s="4"/>
      <c r="H189" s="9"/>
      <c r="I189" s="10"/>
      <c r="J189" s="4"/>
      <c r="K189" s="11"/>
      <c r="L189" s="12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9"/>
      <c r="AB189" s="12"/>
      <c r="AC189" s="4"/>
      <c r="AD189" s="14"/>
      <c r="AE189" s="14"/>
      <c r="AF189" s="14"/>
      <c r="AG189" s="4"/>
      <c r="AH189" s="4"/>
      <c r="AI189" s="4"/>
      <c r="AL189" s="4"/>
      <c r="AO189" s="8"/>
    </row>
    <row r="190" spans="1:41" s="7" customFormat="1" ht="13.5">
      <c r="A190" s="4"/>
      <c r="C190" s="8"/>
      <c r="E190" s="4"/>
      <c r="F190" s="4"/>
      <c r="G190" s="4"/>
      <c r="H190" s="9"/>
      <c r="I190" s="10"/>
      <c r="J190" s="4"/>
      <c r="K190" s="11"/>
      <c r="L190" s="12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9"/>
      <c r="AB190" s="12"/>
      <c r="AC190" s="4"/>
      <c r="AD190" s="14"/>
      <c r="AE190" s="14"/>
      <c r="AF190" s="14"/>
      <c r="AG190" s="4"/>
      <c r="AH190" s="4"/>
      <c r="AI190" s="4"/>
      <c r="AL190" s="4"/>
      <c r="AO190" s="8"/>
    </row>
    <row r="191" spans="1:41" s="7" customFormat="1" ht="13.5">
      <c r="A191" s="4"/>
      <c r="C191" s="8"/>
      <c r="E191" s="4"/>
      <c r="F191" s="4"/>
      <c r="G191" s="4"/>
      <c r="H191" s="9"/>
      <c r="I191" s="10"/>
      <c r="J191" s="4"/>
      <c r="K191" s="11"/>
      <c r="L191" s="12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9"/>
      <c r="AB191" s="12"/>
      <c r="AC191" s="4"/>
      <c r="AD191" s="14"/>
      <c r="AE191" s="14"/>
      <c r="AF191" s="14"/>
      <c r="AG191" s="4"/>
      <c r="AH191" s="4"/>
      <c r="AI191" s="4"/>
      <c r="AL191" s="4"/>
      <c r="AO191" s="8"/>
    </row>
    <row r="192" spans="1:41" s="7" customFormat="1" ht="13.5">
      <c r="A192" s="4"/>
      <c r="C192" s="8"/>
      <c r="E192" s="4"/>
      <c r="F192" s="4"/>
      <c r="G192" s="4"/>
      <c r="H192" s="9"/>
      <c r="I192" s="10"/>
      <c r="J192" s="4"/>
      <c r="K192" s="11"/>
      <c r="L192" s="12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9"/>
      <c r="AB192" s="12"/>
      <c r="AC192" s="4"/>
      <c r="AD192" s="14"/>
      <c r="AE192" s="14"/>
      <c r="AF192" s="14"/>
      <c r="AG192" s="4"/>
      <c r="AH192" s="4"/>
      <c r="AI192" s="4"/>
      <c r="AL192" s="4"/>
      <c r="AO192" s="8"/>
    </row>
    <row r="193" spans="1:41" s="7" customFormat="1" ht="13.5">
      <c r="A193" s="4"/>
      <c r="C193" s="8"/>
      <c r="E193" s="4"/>
      <c r="F193" s="4"/>
      <c r="G193" s="4"/>
      <c r="H193" s="9"/>
      <c r="I193" s="10"/>
      <c r="J193" s="4"/>
      <c r="K193" s="11"/>
      <c r="L193" s="12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9"/>
      <c r="AB193" s="12"/>
      <c r="AC193" s="4"/>
      <c r="AD193" s="14"/>
      <c r="AE193" s="14"/>
      <c r="AF193" s="14"/>
      <c r="AG193" s="4"/>
      <c r="AH193" s="4"/>
      <c r="AI193" s="4"/>
      <c r="AL193" s="4"/>
      <c r="AO193" s="8"/>
    </row>
    <row r="194" spans="1:41" s="7" customFormat="1" ht="13.5">
      <c r="A194" s="4"/>
      <c r="C194" s="8"/>
      <c r="E194" s="4"/>
      <c r="F194" s="4"/>
      <c r="G194" s="4"/>
      <c r="H194" s="9"/>
      <c r="I194" s="10"/>
      <c r="J194" s="4"/>
      <c r="K194" s="11"/>
      <c r="L194" s="12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9"/>
      <c r="AB194" s="12"/>
      <c r="AC194" s="4"/>
      <c r="AD194" s="14"/>
      <c r="AE194" s="14"/>
      <c r="AF194" s="14"/>
      <c r="AG194" s="4"/>
      <c r="AH194" s="4"/>
      <c r="AI194" s="4"/>
      <c r="AL194" s="4"/>
      <c r="AO194" s="8"/>
    </row>
    <row r="195" spans="1:41" s="7" customFormat="1" ht="13.5">
      <c r="A195" s="4"/>
      <c r="C195" s="8"/>
      <c r="E195" s="4"/>
      <c r="F195" s="4"/>
      <c r="G195" s="4"/>
      <c r="H195" s="9"/>
      <c r="I195" s="10"/>
      <c r="J195" s="4"/>
      <c r="K195" s="11"/>
      <c r="L195" s="12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9"/>
      <c r="AB195" s="12"/>
      <c r="AC195" s="4"/>
      <c r="AD195" s="14"/>
      <c r="AE195" s="14"/>
      <c r="AF195" s="14"/>
      <c r="AG195" s="4"/>
      <c r="AH195" s="4"/>
      <c r="AI195" s="4"/>
      <c r="AL195" s="4"/>
      <c r="AO195" s="8"/>
    </row>
    <row r="196" spans="1:41" s="7" customFormat="1" ht="13.5">
      <c r="A196" s="4"/>
      <c r="C196" s="8"/>
      <c r="E196" s="4"/>
      <c r="F196" s="4"/>
      <c r="G196" s="4"/>
      <c r="H196" s="9"/>
      <c r="I196" s="10"/>
      <c r="J196" s="4"/>
      <c r="K196" s="11"/>
      <c r="L196" s="12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9"/>
      <c r="AB196" s="12"/>
      <c r="AC196" s="4"/>
      <c r="AD196" s="14"/>
      <c r="AE196" s="14"/>
      <c r="AF196" s="14"/>
      <c r="AG196" s="4"/>
      <c r="AH196" s="4"/>
      <c r="AI196" s="4"/>
      <c r="AL196" s="4"/>
      <c r="AO196" s="8"/>
    </row>
    <row r="197" spans="1:41" s="7" customFormat="1" ht="13.5">
      <c r="A197" s="4"/>
      <c r="C197" s="8"/>
      <c r="E197" s="4"/>
      <c r="F197" s="4"/>
      <c r="G197" s="4"/>
      <c r="H197" s="9"/>
      <c r="I197" s="10"/>
      <c r="J197" s="4"/>
      <c r="K197" s="11"/>
      <c r="L197" s="12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9"/>
      <c r="AB197" s="12"/>
      <c r="AC197" s="4"/>
      <c r="AD197" s="14"/>
      <c r="AE197" s="14"/>
      <c r="AF197" s="14"/>
      <c r="AG197" s="4"/>
      <c r="AH197" s="4"/>
      <c r="AI197" s="4"/>
      <c r="AL197" s="4"/>
      <c r="AO197" s="8"/>
    </row>
    <row r="198" spans="1:41" s="7" customFormat="1" ht="13.5">
      <c r="A198" s="4"/>
      <c r="C198" s="8"/>
      <c r="E198" s="4"/>
      <c r="F198" s="4"/>
      <c r="G198" s="4"/>
      <c r="H198" s="9"/>
      <c r="I198" s="10"/>
      <c r="J198" s="4"/>
      <c r="K198" s="11"/>
      <c r="L198" s="1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9"/>
      <c r="AB198" s="12"/>
      <c r="AC198" s="4"/>
      <c r="AD198" s="14"/>
      <c r="AE198" s="14"/>
      <c r="AF198" s="14"/>
      <c r="AG198" s="4"/>
      <c r="AH198" s="4"/>
      <c r="AI198" s="4"/>
      <c r="AL198" s="4"/>
      <c r="AO198" s="8"/>
    </row>
    <row r="199" spans="1:41" s="7" customFormat="1" ht="13.5">
      <c r="A199" s="4"/>
      <c r="C199" s="8"/>
      <c r="E199" s="4"/>
      <c r="F199" s="4"/>
      <c r="G199" s="4"/>
      <c r="H199" s="9"/>
      <c r="I199" s="10"/>
      <c r="J199" s="4"/>
      <c r="K199" s="11"/>
      <c r="L199" s="1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9"/>
      <c r="AB199" s="12"/>
      <c r="AC199" s="4"/>
      <c r="AD199" s="14"/>
      <c r="AE199" s="14"/>
      <c r="AF199" s="14"/>
      <c r="AG199" s="4"/>
      <c r="AH199" s="4"/>
      <c r="AI199" s="4"/>
      <c r="AL199" s="4"/>
      <c r="AO199" s="8"/>
    </row>
    <row r="200" spans="1:41" s="7" customFormat="1" ht="13.5">
      <c r="A200" s="4"/>
      <c r="C200" s="8"/>
      <c r="E200" s="4"/>
      <c r="F200" s="4"/>
      <c r="G200" s="4"/>
      <c r="H200" s="9"/>
      <c r="I200" s="10"/>
      <c r="J200" s="4"/>
      <c r="K200" s="11"/>
      <c r="L200" s="12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9"/>
      <c r="AB200" s="12"/>
      <c r="AC200" s="4"/>
      <c r="AD200" s="14"/>
      <c r="AE200" s="14"/>
      <c r="AF200" s="14"/>
      <c r="AG200" s="4"/>
      <c r="AH200" s="4"/>
      <c r="AI200" s="4"/>
      <c r="AL200" s="4"/>
      <c r="AO200" s="8"/>
    </row>
    <row r="201" spans="1:41" s="7" customFormat="1" ht="13.5">
      <c r="A201" s="4"/>
      <c r="C201" s="8"/>
      <c r="E201" s="4"/>
      <c r="F201" s="4"/>
      <c r="G201" s="4"/>
      <c r="H201" s="9"/>
      <c r="I201" s="10"/>
      <c r="J201" s="4"/>
      <c r="K201" s="11"/>
      <c r="L201" s="1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9"/>
      <c r="AB201" s="12"/>
      <c r="AC201" s="4"/>
      <c r="AD201" s="14"/>
      <c r="AE201" s="14"/>
      <c r="AF201" s="14"/>
      <c r="AG201" s="4"/>
      <c r="AH201" s="4"/>
      <c r="AI201" s="4"/>
      <c r="AL201" s="4"/>
      <c r="AO201" s="8"/>
    </row>
    <row r="202" spans="1:41" s="7" customFormat="1" ht="13.5">
      <c r="A202" s="4"/>
      <c r="C202" s="8"/>
      <c r="E202" s="4"/>
      <c r="F202" s="4"/>
      <c r="G202" s="4"/>
      <c r="H202" s="9"/>
      <c r="I202" s="10"/>
      <c r="J202" s="4"/>
      <c r="K202" s="11"/>
      <c r="L202" s="12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9"/>
      <c r="AB202" s="12"/>
      <c r="AC202" s="4"/>
      <c r="AD202" s="14"/>
      <c r="AE202" s="14"/>
      <c r="AF202" s="14"/>
      <c r="AG202" s="4"/>
      <c r="AH202" s="4"/>
      <c r="AI202" s="4"/>
      <c r="AL202" s="4"/>
      <c r="AO202" s="8"/>
    </row>
    <row r="203" spans="1:41" s="7" customFormat="1" ht="13.5">
      <c r="A203" s="4"/>
      <c r="C203" s="8"/>
      <c r="E203" s="4"/>
      <c r="F203" s="4"/>
      <c r="G203" s="4"/>
      <c r="H203" s="9"/>
      <c r="I203" s="10"/>
      <c r="J203" s="4"/>
      <c r="K203" s="11"/>
      <c r="L203" s="12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9"/>
      <c r="AB203" s="12"/>
      <c r="AC203" s="4"/>
      <c r="AD203" s="14"/>
      <c r="AE203" s="14"/>
      <c r="AF203" s="14"/>
      <c r="AG203" s="4"/>
      <c r="AH203" s="4"/>
      <c r="AI203" s="4"/>
      <c r="AL203" s="4"/>
      <c r="AO203" s="8"/>
    </row>
    <row r="204" spans="1:41" s="7" customFormat="1" ht="13.5">
      <c r="A204" s="4"/>
      <c r="C204" s="8"/>
      <c r="E204" s="4"/>
      <c r="F204" s="4"/>
      <c r="G204" s="4"/>
      <c r="H204" s="9"/>
      <c r="I204" s="10"/>
      <c r="J204" s="4"/>
      <c r="K204" s="11"/>
      <c r="L204" s="12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9"/>
      <c r="AB204" s="12"/>
      <c r="AC204" s="4"/>
      <c r="AD204" s="14"/>
      <c r="AE204" s="14"/>
      <c r="AF204" s="14"/>
      <c r="AG204" s="4"/>
      <c r="AH204" s="4"/>
      <c r="AI204" s="4"/>
      <c r="AL204" s="4"/>
      <c r="AO204" s="8"/>
    </row>
    <row r="205" spans="1:41" s="7" customFormat="1" ht="13.5">
      <c r="A205" s="4"/>
      <c r="C205" s="8"/>
      <c r="E205" s="4"/>
      <c r="F205" s="4"/>
      <c r="G205" s="4"/>
      <c r="H205" s="9"/>
      <c r="I205" s="10"/>
      <c r="J205" s="4"/>
      <c r="K205" s="11"/>
      <c r="L205" s="12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9"/>
      <c r="AB205" s="12"/>
      <c r="AC205" s="4"/>
      <c r="AD205" s="14"/>
      <c r="AE205" s="14"/>
      <c r="AF205" s="14"/>
      <c r="AG205" s="4"/>
      <c r="AH205" s="4"/>
      <c r="AI205" s="4"/>
      <c r="AL205" s="4"/>
      <c r="AO205" s="8"/>
    </row>
    <row r="206" spans="1:41" s="7" customFormat="1" ht="13.5">
      <c r="A206" s="4"/>
      <c r="C206" s="8"/>
      <c r="E206" s="4"/>
      <c r="F206" s="4"/>
      <c r="G206" s="4"/>
      <c r="H206" s="9"/>
      <c r="I206" s="10"/>
      <c r="J206" s="4"/>
      <c r="K206" s="11"/>
      <c r="L206" s="12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9"/>
      <c r="AB206" s="12"/>
      <c r="AC206" s="4"/>
      <c r="AD206" s="14"/>
      <c r="AE206" s="14"/>
      <c r="AF206" s="14"/>
      <c r="AG206" s="4"/>
      <c r="AH206" s="4"/>
      <c r="AI206" s="4"/>
      <c r="AL206" s="4"/>
      <c r="AO206" s="8"/>
    </row>
    <row r="207" spans="1:41" s="7" customFormat="1" ht="13.5">
      <c r="A207" s="4"/>
      <c r="C207" s="8"/>
      <c r="E207" s="4"/>
      <c r="F207" s="4"/>
      <c r="G207" s="4"/>
      <c r="H207" s="9"/>
      <c r="I207" s="10"/>
      <c r="J207" s="4"/>
      <c r="K207" s="11"/>
      <c r="L207" s="12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9"/>
      <c r="AB207" s="12"/>
      <c r="AC207" s="4"/>
      <c r="AD207" s="14"/>
      <c r="AE207" s="14"/>
      <c r="AF207" s="14"/>
      <c r="AG207" s="4"/>
      <c r="AH207" s="4"/>
      <c r="AI207" s="4"/>
      <c r="AL207" s="4"/>
      <c r="AO207" s="8"/>
    </row>
    <row r="208" spans="1:41" s="7" customFormat="1" ht="13.5">
      <c r="A208" s="4"/>
      <c r="C208" s="8"/>
      <c r="E208" s="4"/>
      <c r="F208" s="4"/>
      <c r="G208" s="4"/>
      <c r="H208" s="9"/>
      <c r="I208" s="10"/>
      <c r="J208" s="4"/>
      <c r="K208" s="11"/>
      <c r="L208" s="12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9"/>
      <c r="AB208" s="12"/>
      <c r="AC208" s="4"/>
      <c r="AD208" s="14"/>
      <c r="AE208" s="14"/>
      <c r="AF208" s="14"/>
      <c r="AG208" s="4"/>
      <c r="AH208" s="4"/>
      <c r="AI208" s="4"/>
      <c r="AL208" s="4"/>
      <c r="AO208" s="8"/>
    </row>
    <row r="209" spans="1:41" s="7" customFormat="1" ht="13.5">
      <c r="A209" s="4"/>
      <c r="C209" s="8"/>
      <c r="E209" s="4"/>
      <c r="F209" s="4"/>
      <c r="G209" s="4"/>
      <c r="H209" s="9"/>
      <c r="I209" s="10"/>
      <c r="J209" s="4"/>
      <c r="K209" s="11"/>
      <c r="L209" s="12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9"/>
      <c r="AB209" s="12"/>
      <c r="AC209" s="4"/>
      <c r="AD209" s="14"/>
      <c r="AE209" s="14"/>
      <c r="AF209" s="14"/>
      <c r="AG209" s="4"/>
      <c r="AH209" s="4"/>
      <c r="AI209" s="4"/>
      <c r="AL209" s="4"/>
      <c r="AO209" s="8"/>
    </row>
    <row r="210" spans="1:41" s="7" customFormat="1" ht="13.5">
      <c r="A210" s="4"/>
      <c r="C210" s="8"/>
      <c r="E210" s="4"/>
      <c r="F210" s="4"/>
      <c r="G210" s="4"/>
      <c r="H210" s="9"/>
      <c r="I210" s="10"/>
      <c r="J210" s="4"/>
      <c r="K210" s="11"/>
      <c r="L210" s="12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9"/>
      <c r="AB210" s="12"/>
      <c r="AC210" s="4"/>
      <c r="AD210" s="14"/>
      <c r="AE210" s="14"/>
      <c r="AF210" s="14"/>
      <c r="AG210" s="4"/>
      <c r="AH210" s="4"/>
      <c r="AI210" s="4"/>
      <c r="AL210" s="4"/>
      <c r="AO210" s="8"/>
    </row>
    <row r="211" spans="1:41" s="7" customFormat="1" ht="13.5">
      <c r="A211" s="4"/>
      <c r="C211" s="8"/>
      <c r="E211" s="4"/>
      <c r="F211" s="4"/>
      <c r="G211" s="4"/>
      <c r="H211" s="9"/>
      <c r="I211" s="10"/>
      <c r="J211" s="4"/>
      <c r="K211" s="11"/>
      <c r="L211" s="12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9"/>
      <c r="AB211" s="12"/>
      <c r="AC211" s="4"/>
      <c r="AD211" s="14"/>
      <c r="AE211" s="14"/>
      <c r="AF211" s="14"/>
      <c r="AG211" s="4"/>
      <c r="AH211" s="4"/>
      <c r="AI211" s="4"/>
      <c r="AL211" s="4"/>
      <c r="AO211" s="8"/>
    </row>
    <row r="212" spans="1:41" s="7" customFormat="1" ht="13.5">
      <c r="A212" s="4"/>
      <c r="C212" s="8"/>
      <c r="E212" s="4"/>
      <c r="F212" s="4"/>
      <c r="G212" s="4"/>
      <c r="H212" s="9"/>
      <c r="I212" s="10"/>
      <c r="J212" s="4"/>
      <c r="K212" s="11"/>
      <c r="L212" s="12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9"/>
      <c r="AB212" s="12"/>
      <c r="AC212" s="4"/>
      <c r="AD212" s="14"/>
      <c r="AE212" s="14"/>
      <c r="AF212" s="14"/>
      <c r="AG212" s="4"/>
      <c r="AH212" s="4"/>
      <c r="AI212" s="4"/>
      <c r="AL212" s="4"/>
      <c r="AO212" s="8"/>
    </row>
    <row r="213" spans="1:41" s="7" customFormat="1" ht="13.5">
      <c r="A213" s="4"/>
      <c r="C213" s="8"/>
      <c r="E213" s="4"/>
      <c r="F213" s="4"/>
      <c r="G213" s="4"/>
      <c r="H213" s="9"/>
      <c r="I213" s="10"/>
      <c r="J213" s="4"/>
      <c r="K213" s="11"/>
      <c r="L213" s="12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9"/>
      <c r="AB213" s="12"/>
      <c r="AC213" s="4"/>
      <c r="AD213" s="14"/>
      <c r="AE213" s="14"/>
      <c r="AF213" s="14"/>
      <c r="AG213" s="4"/>
      <c r="AH213" s="4"/>
      <c r="AI213" s="4"/>
      <c r="AL213" s="4"/>
      <c r="AO213" s="8"/>
    </row>
    <row r="214" spans="1:41" s="7" customFormat="1" ht="13.5">
      <c r="A214" s="4"/>
      <c r="C214" s="8"/>
      <c r="E214" s="4"/>
      <c r="F214" s="4"/>
      <c r="G214" s="4"/>
      <c r="H214" s="9"/>
      <c r="I214" s="10"/>
      <c r="J214" s="4"/>
      <c r="K214" s="11"/>
      <c r="L214" s="12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9"/>
      <c r="AB214" s="12"/>
      <c r="AC214" s="4"/>
      <c r="AD214" s="14"/>
      <c r="AE214" s="14"/>
      <c r="AF214" s="14"/>
      <c r="AG214" s="4"/>
      <c r="AH214" s="4"/>
      <c r="AI214" s="4"/>
      <c r="AL214" s="4"/>
      <c r="AO214" s="8"/>
    </row>
    <row r="215" spans="1:41" s="7" customFormat="1" ht="13.5">
      <c r="A215" s="4"/>
      <c r="C215" s="8"/>
      <c r="E215" s="4"/>
      <c r="F215" s="4"/>
      <c r="G215" s="4"/>
      <c r="H215" s="9"/>
      <c r="I215" s="10"/>
      <c r="J215" s="4"/>
      <c r="K215" s="11"/>
      <c r="L215" s="12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9"/>
      <c r="AB215" s="12"/>
      <c r="AC215" s="4"/>
      <c r="AD215" s="14"/>
      <c r="AE215" s="14"/>
      <c r="AF215" s="14"/>
      <c r="AG215" s="4"/>
      <c r="AH215" s="4"/>
      <c r="AI215" s="4"/>
      <c r="AL215" s="4"/>
      <c r="AO215" s="8"/>
    </row>
    <row r="216" spans="1:41" s="7" customFormat="1" ht="13.5">
      <c r="A216" s="4"/>
      <c r="C216" s="8"/>
      <c r="E216" s="4"/>
      <c r="F216" s="4"/>
      <c r="G216" s="4"/>
      <c r="H216" s="9"/>
      <c r="I216" s="10"/>
      <c r="J216" s="4"/>
      <c r="K216" s="11"/>
      <c r="L216" s="12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9"/>
      <c r="AB216" s="12"/>
      <c r="AC216" s="4"/>
      <c r="AD216" s="14"/>
      <c r="AE216" s="14"/>
      <c r="AF216" s="14"/>
      <c r="AG216" s="4"/>
      <c r="AH216" s="4"/>
      <c r="AI216" s="4"/>
      <c r="AL216" s="4"/>
      <c r="AO216" s="8"/>
    </row>
    <row r="217" spans="1:41" s="7" customFormat="1" ht="13.5">
      <c r="A217" s="4"/>
      <c r="C217" s="8"/>
      <c r="E217" s="4"/>
      <c r="F217" s="4"/>
      <c r="G217" s="4"/>
      <c r="H217" s="9"/>
      <c r="I217" s="10"/>
      <c r="J217" s="4"/>
      <c r="K217" s="11"/>
      <c r="L217" s="12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9"/>
      <c r="AB217" s="12"/>
      <c r="AC217" s="4"/>
      <c r="AD217" s="14"/>
      <c r="AE217" s="14"/>
      <c r="AF217" s="14"/>
      <c r="AG217" s="4"/>
      <c r="AH217" s="4"/>
      <c r="AI217" s="4"/>
      <c r="AL217" s="4"/>
      <c r="AO217" s="8"/>
    </row>
    <row r="218" spans="1:41" s="7" customFormat="1" ht="13.5">
      <c r="A218" s="4"/>
      <c r="C218" s="8"/>
      <c r="E218" s="4"/>
      <c r="F218" s="4"/>
      <c r="G218" s="4"/>
      <c r="H218" s="9"/>
      <c r="I218" s="10"/>
      <c r="J218" s="4"/>
      <c r="K218" s="11"/>
      <c r="L218" s="12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9"/>
      <c r="AB218" s="12"/>
      <c r="AC218" s="4"/>
      <c r="AD218" s="14"/>
      <c r="AE218" s="14"/>
      <c r="AF218" s="14"/>
      <c r="AG218" s="4"/>
      <c r="AH218" s="4"/>
      <c r="AI218" s="4"/>
      <c r="AL218" s="4"/>
      <c r="AO218" s="8"/>
    </row>
    <row r="219" spans="1:41" s="7" customFormat="1" ht="13.5">
      <c r="A219" s="4"/>
      <c r="C219" s="8"/>
      <c r="E219" s="4"/>
      <c r="F219" s="4"/>
      <c r="G219" s="4"/>
      <c r="H219" s="9"/>
      <c r="I219" s="10"/>
      <c r="J219" s="4"/>
      <c r="K219" s="11"/>
      <c r="L219" s="12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9"/>
      <c r="AB219" s="12"/>
      <c r="AC219" s="4"/>
      <c r="AD219" s="14"/>
      <c r="AE219" s="14"/>
      <c r="AF219" s="14"/>
      <c r="AG219" s="4"/>
      <c r="AH219" s="4"/>
      <c r="AI219" s="4"/>
      <c r="AL219" s="4"/>
      <c r="AO219" s="8"/>
    </row>
    <row r="220" spans="1:41" s="7" customFormat="1" ht="13.5">
      <c r="A220" s="4"/>
      <c r="C220" s="8"/>
      <c r="E220" s="4"/>
      <c r="F220" s="4"/>
      <c r="G220" s="4"/>
      <c r="H220" s="9"/>
      <c r="I220" s="10"/>
      <c r="J220" s="4"/>
      <c r="K220" s="11"/>
      <c r="L220" s="12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9"/>
      <c r="AB220" s="12"/>
      <c r="AC220" s="4"/>
      <c r="AD220" s="14"/>
      <c r="AE220" s="14"/>
      <c r="AF220" s="14"/>
      <c r="AG220" s="4"/>
      <c r="AH220" s="4"/>
      <c r="AI220" s="4"/>
      <c r="AL220" s="4"/>
      <c r="AO220" s="8"/>
    </row>
    <row r="221" spans="1:41" s="7" customFormat="1" ht="13.5">
      <c r="A221" s="4"/>
      <c r="C221" s="8"/>
      <c r="E221" s="4"/>
      <c r="F221" s="4"/>
      <c r="G221" s="4"/>
      <c r="H221" s="9"/>
      <c r="I221" s="10"/>
      <c r="J221" s="4"/>
      <c r="K221" s="11"/>
      <c r="L221" s="12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9"/>
      <c r="AB221" s="12"/>
      <c r="AC221" s="4"/>
      <c r="AD221" s="14"/>
      <c r="AE221" s="14"/>
      <c r="AF221" s="14"/>
      <c r="AG221" s="4"/>
      <c r="AH221" s="4"/>
      <c r="AI221" s="4"/>
      <c r="AL221" s="4"/>
      <c r="AO221" s="8"/>
    </row>
    <row r="222" spans="1:41" s="7" customFormat="1" ht="13.5">
      <c r="A222" s="4"/>
      <c r="C222" s="8"/>
      <c r="E222" s="4"/>
      <c r="F222" s="4"/>
      <c r="G222" s="4"/>
      <c r="H222" s="9"/>
      <c r="I222" s="10"/>
      <c r="J222" s="4"/>
      <c r="K222" s="11"/>
      <c r="L222" s="12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9"/>
      <c r="AB222" s="12"/>
      <c r="AC222" s="4"/>
      <c r="AD222" s="14"/>
      <c r="AE222" s="14"/>
      <c r="AF222" s="14"/>
      <c r="AG222" s="4"/>
      <c r="AH222" s="4"/>
      <c r="AI222" s="4"/>
      <c r="AL222" s="4"/>
      <c r="AO222" s="8"/>
    </row>
    <row r="223" spans="1:41" s="7" customFormat="1" ht="13.5">
      <c r="A223" s="4"/>
      <c r="C223" s="8"/>
      <c r="E223" s="4"/>
      <c r="F223" s="4"/>
      <c r="G223" s="4"/>
      <c r="H223" s="9"/>
      <c r="I223" s="10"/>
      <c r="J223" s="4"/>
      <c r="K223" s="11"/>
      <c r="L223" s="12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9"/>
      <c r="AB223" s="12"/>
      <c r="AC223" s="4"/>
      <c r="AD223" s="14"/>
      <c r="AE223" s="14"/>
      <c r="AF223" s="14"/>
      <c r="AG223" s="4"/>
      <c r="AH223" s="4"/>
      <c r="AI223" s="4"/>
      <c r="AL223" s="4"/>
      <c r="AO223" s="8"/>
    </row>
    <row r="224" spans="1:41" s="7" customFormat="1" ht="13.5">
      <c r="A224" s="4"/>
      <c r="C224" s="8"/>
      <c r="E224" s="4"/>
      <c r="F224" s="4"/>
      <c r="G224" s="4"/>
      <c r="H224" s="9"/>
      <c r="I224" s="10"/>
      <c r="J224" s="4"/>
      <c r="K224" s="11"/>
      <c r="L224" s="12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9"/>
      <c r="AB224" s="12"/>
      <c r="AC224" s="4"/>
      <c r="AD224" s="14"/>
      <c r="AE224" s="14"/>
      <c r="AF224" s="14"/>
      <c r="AG224" s="4"/>
      <c r="AH224" s="4"/>
      <c r="AI224" s="4"/>
      <c r="AL224" s="4"/>
      <c r="AO224" s="8"/>
    </row>
    <row r="225" spans="1:41" s="7" customFormat="1" ht="13.5">
      <c r="A225" s="4"/>
      <c r="C225" s="8"/>
      <c r="E225" s="4"/>
      <c r="F225" s="4"/>
      <c r="G225" s="4"/>
      <c r="H225" s="9"/>
      <c r="I225" s="10"/>
      <c r="J225" s="4"/>
      <c r="K225" s="11"/>
      <c r="L225" s="12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9"/>
      <c r="AB225" s="12"/>
      <c r="AC225" s="4"/>
      <c r="AD225" s="14"/>
      <c r="AE225" s="14"/>
      <c r="AF225" s="14"/>
      <c r="AG225" s="4"/>
      <c r="AH225" s="4"/>
      <c r="AI225" s="4"/>
      <c r="AL225" s="4"/>
      <c r="AO225" s="8"/>
    </row>
    <row r="226" spans="1:41" s="7" customFormat="1" ht="13.5">
      <c r="A226" s="4"/>
      <c r="C226" s="8"/>
      <c r="E226" s="4"/>
      <c r="F226" s="4"/>
      <c r="G226" s="4"/>
      <c r="H226" s="9"/>
      <c r="I226" s="10"/>
      <c r="J226" s="4"/>
      <c r="K226" s="11"/>
      <c r="L226" s="12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9"/>
      <c r="AB226" s="12"/>
      <c r="AC226" s="4"/>
      <c r="AD226" s="14"/>
      <c r="AE226" s="14"/>
      <c r="AF226" s="14"/>
      <c r="AG226" s="4"/>
      <c r="AH226" s="4"/>
      <c r="AI226" s="4"/>
      <c r="AL226" s="4"/>
      <c r="AO226" s="8"/>
    </row>
    <row r="227" spans="1:41" s="7" customFormat="1" ht="13.5">
      <c r="A227" s="4"/>
      <c r="C227" s="8"/>
      <c r="E227" s="4"/>
      <c r="F227" s="4"/>
      <c r="G227" s="4"/>
      <c r="H227" s="9"/>
      <c r="I227" s="10"/>
      <c r="J227" s="4"/>
      <c r="K227" s="11"/>
      <c r="L227" s="12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9"/>
      <c r="AB227" s="12"/>
      <c r="AC227" s="4"/>
      <c r="AD227" s="14"/>
      <c r="AE227" s="14"/>
      <c r="AF227" s="14"/>
      <c r="AG227" s="4"/>
      <c r="AH227" s="4"/>
      <c r="AI227" s="4"/>
      <c r="AL227" s="4"/>
      <c r="AO227" s="8"/>
    </row>
    <row r="228" spans="1:41" s="7" customFormat="1" ht="13.5">
      <c r="A228" s="4"/>
      <c r="C228" s="8"/>
      <c r="E228" s="4"/>
      <c r="F228" s="4"/>
      <c r="G228" s="4"/>
      <c r="H228" s="9"/>
      <c r="I228" s="10"/>
      <c r="J228" s="4"/>
      <c r="K228" s="11"/>
      <c r="L228" s="12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9"/>
      <c r="AB228" s="12"/>
      <c r="AC228" s="4"/>
      <c r="AD228" s="14"/>
      <c r="AE228" s="14"/>
      <c r="AF228" s="14"/>
      <c r="AG228" s="4"/>
      <c r="AH228" s="4"/>
      <c r="AI228" s="4"/>
      <c r="AL228" s="4"/>
      <c r="AO228" s="8"/>
    </row>
    <row r="229" spans="1:41" s="7" customFormat="1" ht="13.5">
      <c r="A229" s="4"/>
      <c r="C229" s="8"/>
      <c r="E229" s="4"/>
      <c r="F229" s="4"/>
      <c r="G229" s="4"/>
      <c r="H229" s="9"/>
      <c r="I229" s="10"/>
      <c r="J229" s="4"/>
      <c r="K229" s="11"/>
      <c r="L229" s="12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9"/>
      <c r="AB229" s="12"/>
      <c r="AC229" s="4"/>
      <c r="AD229" s="14"/>
      <c r="AE229" s="14"/>
      <c r="AF229" s="14"/>
      <c r="AG229" s="4"/>
      <c r="AH229" s="4"/>
      <c r="AI229" s="4"/>
      <c r="AL229" s="4"/>
      <c r="AO229" s="8"/>
    </row>
    <row r="230" spans="1:41" s="7" customFormat="1" ht="13.5">
      <c r="A230" s="4"/>
      <c r="C230" s="8"/>
      <c r="E230" s="4"/>
      <c r="F230" s="4"/>
      <c r="G230" s="4"/>
      <c r="H230" s="9"/>
      <c r="I230" s="10"/>
      <c r="J230" s="4"/>
      <c r="K230" s="11"/>
      <c r="L230" s="12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9"/>
      <c r="AB230" s="12"/>
      <c r="AC230" s="4"/>
      <c r="AD230" s="14"/>
      <c r="AE230" s="14"/>
      <c r="AF230" s="14"/>
      <c r="AG230" s="4"/>
      <c r="AH230" s="4"/>
      <c r="AI230" s="4"/>
      <c r="AL230" s="4"/>
      <c r="AO230" s="8"/>
    </row>
    <row r="231" spans="1:41" s="7" customFormat="1" ht="13.5">
      <c r="A231" s="4"/>
      <c r="C231" s="8"/>
      <c r="E231" s="4"/>
      <c r="F231" s="4"/>
      <c r="G231" s="4"/>
      <c r="H231" s="9"/>
      <c r="I231" s="10"/>
      <c r="J231" s="4"/>
      <c r="K231" s="11"/>
      <c r="L231" s="12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9"/>
      <c r="AB231" s="12"/>
      <c r="AC231" s="4"/>
      <c r="AD231" s="14"/>
      <c r="AE231" s="14"/>
      <c r="AF231" s="14"/>
      <c r="AG231" s="4"/>
      <c r="AH231" s="4"/>
      <c r="AI231" s="4"/>
      <c r="AL231" s="4"/>
      <c r="AO231" s="8"/>
    </row>
    <row r="232" spans="1:41" s="7" customFormat="1" ht="13.5">
      <c r="A232" s="4"/>
      <c r="C232" s="8"/>
      <c r="E232" s="4"/>
      <c r="F232" s="4"/>
      <c r="G232" s="4"/>
      <c r="H232" s="9"/>
      <c r="I232" s="10"/>
      <c r="J232" s="4"/>
      <c r="K232" s="11"/>
      <c r="L232" s="12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9"/>
      <c r="AB232" s="12"/>
      <c r="AC232" s="4"/>
      <c r="AD232" s="14"/>
      <c r="AE232" s="14"/>
      <c r="AF232" s="14"/>
      <c r="AG232" s="4"/>
      <c r="AH232" s="4"/>
      <c r="AI232" s="4"/>
      <c r="AL232" s="4"/>
      <c r="AO232" s="8"/>
    </row>
    <row r="233" spans="1:41" s="7" customFormat="1" ht="13.5">
      <c r="A233" s="4"/>
      <c r="C233" s="8"/>
      <c r="E233" s="4"/>
      <c r="F233" s="4"/>
      <c r="G233" s="4"/>
      <c r="H233" s="9"/>
      <c r="I233" s="10"/>
      <c r="J233" s="4"/>
      <c r="K233" s="11"/>
      <c r="L233" s="12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9"/>
      <c r="AB233" s="12"/>
      <c r="AC233" s="4"/>
      <c r="AD233" s="14"/>
      <c r="AE233" s="14"/>
      <c r="AF233" s="14"/>
      <c r="AG233" s="4"/>
      <c r="AH233" s="4"/>
      <c r="AI233" s="4"/>
      <c r="AL233" s="4"/>
      <c r="AO233" s="8"/>
    </row>
    <row r="234" spans="1:41" s="7" customFormat="1" ht="13.5">
      <c r="A234" s="4"/>
      <c r="C234" s="8"/>
      <c r="E234" s="4"/>
      <c r="F234" s="4"/>
      <c r="G234" s="4"/>
      <c r="H234" s="9"/>
      <c r="I234" s="10"/>
      <c r="J234" s="4"/>
      <c r="K234" s="11"/>
      <c r="L234" s="12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9"/>
      <c r="AB234" s="12"/>
      <c r="AC234" s="4"/>
      <c r="AD234" s="14"/>
      <c r="AE234" s="14"/>
      <c r="AF234" s="14"/>
      <c r="AG234" s="4"/>
      <c r="AH234" s="4"/>
      <c r="AI234" s="4"/>
      <c r="AL234" s="4"/>
      <c r="AO234" s="8"/>
    </row>
    <row r="235" spans="1:41" s="7" customFormat="1" ht="13.5">
      <c r="A235" s="4"/>
      <c r="C235" s="8"/>
      <c r="E235" s="4"/>
      <c r="F235" s="4"/>
      <c r="G235" s="4"/>
      <c r="H235" s="9"/>
      <c r="I235" s="10"/>
      <c r="J235" s="4"/>
      <c r="K235" s="11"/>
      <c r="L235" s="12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9"/>
      <c r="AB235" s="12"/>
      <c r="AC235" s="4"/>
      <c r="AD235" s="14"/>
      <c r="AE235" s="14"/>
      <c r="AF235" s="14"/>
      <c r="AG235" s="4"/>
      <c r="AH235" s="4"/>
      <c r="AI235" s="4"/>
      <c r="AL235" s="4"/>
      <c r="AO235" s="8"/>
    </row>
    <row r="236" spans="1:41" s="7" customFormat="1" ht="13.5">
      <c r="A236" s="4"/>
      <c r="C236" s="8"/>
      <c r="E236" s="4"/>
      <c r="F236" s="4"/>
      <c r="G236" s="4"/>
      <c r="H236" s="9"/>
      <c r="I236" s="10"/>
      <c r="J236" s="4"/>
      <c r="K236" s="11"/>
      <c r="L236" s="12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9"/>
      <c r="AB236" s="12"/>
      <c r="AC236" s="4"/>
      <c r="AD236" s="14"/>
      <c r="AE236" s="14"/>
      <c r="AF236" s="14"/>
      <c r="AG236" s="4"/>
      <c r="AH236" s="4"/>
      <c r="AI236" s="4"/>
      <c r="AL236" s="4"/>
      <c r="AO236" s="8"/>
    </row>
    <row r="237" spans="1:41" s="7" customFormat="1" ht="13.5">
      <c r="A237" s="4"/>
      <c r="C237" s="8"/>
      <c r="E237" s="4"/>
      <c r="F237" s="4"/>
      <c r="G237" s="4"/>
      <c r="H237" s="9"/>
      <c r="I237" s="10"/>
      <c r="J237" s="4"/>
      <c r="K237" s="11"/>
      <c r="L237" s="12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9"/>
      <c r="AB237" s="12"/>
      <c r="AC237" s="4"/>
      <c r="AD237" s="14"/>
      <c r="AE237" s="14"/>
      <c r="AF237" s="14"/>
      <c r="AG237" s="4"/>
      <c r="AH237" s="4"/>
      <c r="AI237" s="4"/>
      <c r="AL237" s="4"/>
      <c r="AO237" s="8"/>
    </row>
    <row r="238" spans="1:41" s="7" customFormat="1" ht="13.5">
      <c r="A238" s="4"/>
      <c r="C238" s="8"/>
      <c r="E238" s="4"/>
      <c r="F238" s="4"/>
      <c r="G238" s="4"/>
      <c r="H238" s="9"/>
      <c r="I238" s="10"/>
      <c r="J238" s="4"/>
      <c r="K238" s="11"/>
      <c r="L238" s="12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9"/>
      <c r="AB238" s="12"/>
      <c r="AC238" s="4"/>
      <c r="AD238" s="14"/>
      <c r="AE238" s="14"/>
      <c r="AF238" s="14"/>
      <c r="AG238" s="4"/>
      <c r="AH238" s="4"/>
      <c r="AI238" s="4"/>
      <c r="AL238" s="4"/>
      <c r="AO238" s="8"/>
    </row>
    <row r="239" spans="1:41" s="7" customFormat="1" ht="13.5">
      <c r="A239" s="4"/>
      <c r="C239" s="8"/>
      <c r="E239" s="4"/>
      <c r="F239" s="4"/>
      <c r="G239" s="4"/>
      <c r="H239" s="9"/>
      <c r="I239" s="10"/>
      <c r="J239" s="4"/>
      <c r="K239" s="11"/>
      <c r="L239" s="12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9"/>
      <c r="AB239" s="12"/>
      <c r="AC239" s="4"/>
      <c r="AD239" s="14"/>
      <c r="AE239" s="14"/>
      <c r="AF239" s="14"/>
      <c r="AG239" s="4"/>
      <c r="AH239" s="4"/>
      <c r="AI239" s="4"/>
      <c r="AL239" s="4"/>
      <c r="AO239" s="8"/>
    </row>
    <row r="240" spans="1:41" s="7" customFormat="1" ht="13.5">
      <c r="A240" s="4"/>
      <c r="C240" s="8"/>
      <c r="E240" s="4"/>
      <c r="F240" s="4"/>
      <c r="G240" s="4"/>
      <c r="H240" s="9"/>
      <c r="I240" s="10"/>
      <c r="J240" s="4"/>
      <c r="K240" s="11"/>
      <c r="L240" s="12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9"/>
      <c r="AB240" s="12"/>
      <c r="AC240" s="4"/>
      <c r="AD240" s="14"/>
      <c r="AE240" s="14"/>
      <c r="AF240" s="14"/>
      <c r="AG240" s="4"/>
      <c r="AH240" s="4"/>
      <c r="AI240" s="4"/>
      <c r="AL240" s="4"/>
      <c r="AO240" s="8"/>
    </row>
    <row r="241" spans="1:41" s="7" customFormat="1" ht="13.5">
      <c r="A241" s="4"/>
      <c r="C241" s="8"/>
      <c r="E241" s="4"/>
      <c r="F241" s="4"/>
      <c r="G241" s="4"/>
      <c r="H241" s="9"/>
      <c r="I241" s="10"/>
      <c r="J241" s="4"/>
      <c r="K241" s="11"/>
      <c r="L241" s="12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9"/>
      <c r="AB241" s="12"/>
      <c r="AC241" s="4"/>
      <c r="AD241" s="14"/>
      <c r="AE241" s="14"/>
      <c r="AF241" s="14"/>
      <c r="AG241" s="4"/>
      <c r="AH241" s="4"/>
      <c r="AI241" s="4"/>
      <c r="AL241" s="4"/>
      <c r="AO241" s="8"/>
    </row>
    <row r="242" spans="1:41" s="7" customFormat="1" ht="13.5">
      <c r="A242" s="4"/>
      <c r="C242" s="8"/>
      <c r="E242" s="4"/>
      <c r="F242" s="4"/>
      <c r="G242" s="4"/>
      <c r="H242" s="9"/>
      <c r="I242" s="10"/>
      <c r="J242" s="4"/>
      <c r="K242" s="11"/>
      <c r="L242" s="12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9"/>
      <c r="AB242" s="12"/>
      <c r="AC242" s="4"/>
      <c r="AD242" s="14"/>
      <c r="AE242" s="14"/>
      <c r="AF242" s="14"/>
      <c r="AG242" s="4"/>
      <c r="AH242" s="4"/>
      <c r="AI242" s="4"/>
      <c r="AL242" s="4"/>
      <c r="AO242" s="8"/>
    </row>
    <row r="243" spans="1:41" s="7" customFormat="1" ht="13.5">
      <c r="A243" s="4"/>
      <c r="C243" s="8"/>
      <c r="E243" s="4"/>
      <c r="F243" s="4"/>
      <c r="G243" s="4"/>
      <c r="H243" s="9"/>
      <c r="I243" s="10"/>
      <c r="J243" s="4"/>
      <c r="K243" s="11"/>
      <c r="L243" s="12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9"/>
      <c r="AB243" s="12"/>
      <c r="AC243" s="4"/>
      <c r="AD243" s="14"/>
      <c r="AE243" s="14"/>
      <c r="AF243" s="14"/>
      <c r="AG243" s="4"/>
      <c r="AH243" s="4"/>
      <c r="AI243" s="4"/>
      <c r="AL243" s="4"/>
      <c r="AO243" s="8"/>
    </row>
    <row r="244" spans="1:41" s="7" customFormat="1" ht="13.5">
      <c r="A244" s="4"/>
      <c r="C244" s="8"/>
      <c r="E244" s="4"/>
      <c r="F244" s="4"/>
      <c r="G244" s="4"/>
      <c r="H244" s="9"/>
      <c r="I244" s="10"/>
      <c r="J244" s="4"/>
      <c r="K244" s="11"/>
      <c r="L244" s="12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9"/>
      <c r="AB244" s="12"/>
      <c r="AC244" s="4"/>
      <c r="AD244" s="14"/>
      <c r="AE244" s="14"/>
      <c r="AF244" s="14"/>
      <c r="AG244" s="4"/>
      <c r="AH244" s="4"/>
      <c r="AI244" s="4"/>
      <c r="AL244" s="4"/>
      <c r="AO244" s="8"/>
    </row>
    <row r="245" spans="1:41" s="7" customFormat="1" ht="13.5">
      <c r="A245" s="4"/>
      <c r="C245" s="8"/>
      <c r="E245" s="4"/>
      <c r="F245" s="4"/>
      <c r="G245" s="4"/>
      <c r="H245" s="9"/>
      <c r="I245" s="10"/>
      <c r="J245" s="4"/>
      <c r="K245" s="11"/>
      <c r="L245" s="12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9"/>
      <c r="AB245" s="12"/>
      <c r="AC245" s="4"/>
      <c r="AD245" s="14"/>
      <c r="AE245" s="14"/>
      <c r="AF245" s="14"/>
      <c r="AG245" s="4"/>
      <c r="AH245" s="4"/>
      <c r="AI245" s="4"/>
      <c r="AL245" s="4"/>
      <c r="AO245" s="8"/>
    </row>
    <row r="246" spans="1:41" s="7" customFormat="1" ht="13.5">
      <c r="A246" s="4"/>
      <c r="C246" s="8"/>
      <c r="E246" s="4"/>
      <c r="F246" s="4"/>
      <c r="G246" s="4"/>
      <c r="H246" s="9"/>
      <c r="I246" s="10"/>
      <c r="J246" s="4"/>
      <c r="K246" s="11"/>
      <c r="L246" s="12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9"/>
      <c r="AB246" s="12"/>
      <c r="AC246" s="4"/>
      <c r="AD246" s="14"/>
      <c r="AE246" s="14"/>
      <c r="AF246" s="14"/>
      <c r="AG246" s="4"/>
      <c r="AH246" s="4"/>
      <c r="AI246" s="4"/>
      <c r="AL246" s="4"/>
      <c r="AO246" s="8"/>
    </row>
    <row r="247" spans="1:41" s="7" customFormat="1" ht="13.5">
      <c r="A247" s="4"/>
      <c r="C247" s="8"/>
      <c r="E247" s="4"/>
      <c r="F247" s="4"/>
      <c r="G247" s="4"/>
      <c r="H247" s="9"/>
      <c r="I247" s="10"/>
      <c r="J247" s="4"/>
      <c r="K247" s="11"/>
      <c r="L247" s="12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9"/>
      <c r="AB247" s="12"/>
      <c r="AC247" s="4"/>
      <c r="AD247" s="14"/>
      <c r="AE247" s="14"/>
      <c r="AF247" s="14"/>
      <c r="AG247" s="4"/>
      <c r="AH247" s="4"/>
      <c r="AI247" s="4"/>
      <c r="AL247" s="4"/>
      <c r="AO247" s="8"/>
    </row>
    <row r="248" spans="1:41" s="7" customFormat="1" ht="13.5">
      <c r="A248" s="4"/>
      <c r="C248" s="8"/>
      <c r="E248" s="4"/>
      <c r="F248" s="4"/>
      <c r="G248" s="4"/>
      <c r="H248" s="9"/>
      <c r="I248" s="10"/>
      <c r="J248" s="4"/>
      <c r="K248" s="11"/>
      <c r="L248" s="12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9"/>
      <c r="AB248" s="12"/>
      <c r="AC248" s="4"/>
      <c r="AD248" s="14"/>
      <c r="AE248" s="14"/>
      <c r="AF248" s="14"/>
      <c r="AG248" s="4"/>
      <c r="AH248" s="4"/>
      <c r="AI248" s="4"/>
      <c r="AL248" s="4"/>
      <c r="AO248" s="8"/>
    </row>
    <row r="249" spans="1:41" s="7" customFormat="1" ht="13.5">
      <c r="A249" s="4"/>
      <c r="C249" s="8"/>
      <c r="E249" s="4"/>
      <c r="F249" s="4"/>
      <c r="G249" s="4"/>
      <c r="H249" s="9"/>
      <c r="I249" s="10"/>
      <c r="J249" s="4"/>
      <c r="K249" s="11"/>
      <c r="L249" s="12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9"/>
      <c r="AB249" s="12"/>
      <c r="AC249" s="4"/>
      <c r="AD249" s="14"/>
      <c r="AE249" s="14"/>
      <c r="AF249" s="14"/>
      <c r="AG249" s="4"/>
      <c r="AH249" s="4"/>
      <c r="AI249" s="4"/>
      <c r="AL249" s="4"/>
      <c r="AO249" s="8"/>
    </row>
    <row r="250" spans="1:41" s="7" customFormat="1" ht="13.5">
      <c r="A250" s="4"/>
      <c r="C250" s="8"/>
      <c r="E250" s="4"/>
      <c r="F250" s="4"/>
      <c r="G250" s="4"/>
      <c r="H250" s="9"/>
      <c r="I250" s="10"/>
      <c r="J250" s="4"/>
      <c r="K250" s="11"/>
      <c r="L250" s="12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9"/>
      <c r="AB250" s="12"/>
      <c r="AC250" s="4"/>
      <c r="AD250" s="14"/>
      <c r="AE250" s="14"/>
      <c r="AF250" s="14"/>
      <c r="AG250" s="4"/>
      <c r="AH250" s="4"/>
      <c r="AI250" s="4"/>
      <c r="AL250" s="4"/>
      <c r="AO250" s="8"/>
    </row>
    <row r="251" spans="1:41" s="7" customFormat="1" ht="13.5">
      <c r="A251" s="4"/>
      <c r="C251" s="8"/>
      <c r="E251" s="4"/>
      <c r="F251" s="4"/>
      <c r="G251" s="4"/>
      <c r="H251" s="9"/>
      <c r="I251" s="10"/>
      <c r="J251" s="4"/>
      <c r="K251" s="11"/>
      <c r="L251" s="12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9"/>
      <c r="AB251" s="12"/>
      <c r="AC251" s="4"/>
      <c r="AD251" s="14"/>
      <c r="AE251" s="14"/>
      <c r="AF251" s="14"/>
      <c r="AG251" s="4"/>
      <c r="AH251" s="4"/>
      <c r="AI251" s="4"/>
      <c r="AL251" s="4"/>
      <c r="AO251" s="8"/>
    </row>
    <row r="252" spans="1:41" s="7" customFormat="1" ht="13.5">
      <c r="A252" s="4"/>
      <c r="C252" s="8"/>
      <c r="E252" s="4"/>
      <c r="F252" s="4"/>
      <c r="G252" s="4"/>
      <c r="H252" s="9"/>
      <c r="I252" s="10"/>
      <c r="J252" s="4"/>
      <c r="K252" s="11"/>
      <c r="L252" s="12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9"/>
      <c r="AB252" s="12"/>
      <c r="AC252" s="4"/>
      <c r="AD252" s="14"/>
      <c r="AE252" s="14"/>
      <c r="AF252" s="14"/>
      <c r="AG252" s="4"/>
      <c r="AH252" s="4"/>
      <c r="AI252" s="4"/>
      <c r="AL252" s="4"/>
      <c r="AO252" s="8"/>
    </row>
    <row r="253" spans="1:41" s="7" customFormat="1" ht="13.5">
      <c r="A253" s="4"/>
      <c r="C253" s="8"/>
      <c r="E253" s="4"/>
      <c r="F253" s="4"/>
      <c r="G253" s="4"/>
      <c r="H253" s="9"/>
      <c r="I253" s="10"/>
      <c r="J253" s="4"/>
      <c r="K253" s="11"/>
      <c r="L253" s="12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9"/>
      <c r="AB253" s="12"/>
      <c r="AC253" s="4"/>
      <c r="AD253" s="14"/>
      <c r="AE253" s="14"/>
      <c r="AF253" s="14"/>
      <c r="AG253" s="4"/>
      <c r="AH253" s="4"/>
      <c r="AI253" s="4"/>
      <c r="AL253" s="4"/>
      <c r="AO253" s="8"/>
    </row>
    <row r="254" spans="1:41" s="7" customFormat="1" ht="13.5">
      <c r="A254" s="4"/>
      <c r="C254" s="8"/>
      <c r="E254" s="4"/>
      <c r="F254" s="4"/>
      <c r="G254" s="4"/>
      <c r="H254" s="9"/>
      <c r="I254" s="10"/>
      <c r="J254" s="4"/>
      <c r="K254" s="11"/>
      <c r="L254" s="12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9"/>
      <c r="AB254" s="12"/>
      <c r="AC254" s="4"/>
      <c r="AD254" s="14"/>
      <c r="AE254" s="14"/>
      <c r="AF254" s="14"/>
      <c r="AG254" s="4"/>
      <c r="AH254" s="4"/>
      <c r="AI254" s="4"/>
      <c r="AL254" s="4"/>
      <c r="AO254" s="8"/>
    </row>
    <row r="255" spans="1:41" s="7" customFormat="1" ht="13.5">
      <c r="A255" s="4"/>
      <c r="C255" s="8"/>
      <c r="E255" s="4"/>
      <c r="F255" s="4"/>
      <c r="G255" s="4"/>
      <c r="H255" s="9"/>
      <c r="I255" s="10"/>
      <c r="J255" s="4"/>
      <c r="K255" s="11"/>
      <c r="L255" s="12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9"/>
      <c r="AB255" s="12"/>
      <c r="AC255" s="4"/>
      <c r="AD255" s="14"/>
      <c r="AE255" s="14"/>
      <c r="AF255" s="14"/>
      <c r="AG255" s="4"/>
      <c r="AH255" s="4"/>
      <c r="AI255" s="4"/>
      <c r="AL255" s="4"/>
      <c r="AO255" s="8"/>
    </row>
    <row r="256" spans="1:41" s="7" customFormat="1" ht="13.5">
      <c r="A256" s="4"/>
      <c r="C256" s="8"/>
      <c r="E256" s="4"/>
      <c r="F256" s="4"/>
      <c r="G256" s="4"/>
      <c r="H256" s="9"/>
      <c r="I256" s="10"/>
      <c r="J256" s="4"/>
      <c r="K256" s="11"/>
      <c r="L256" s="12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9"/>
      <c r="AB256" s="12"/>
      <c r="AC256" s="4"/>
      <c r="AD256" s="14"/>
      <c r="AE256" s="14"/>
      <c r="AF256" s="14"/>
      <c r="AG256" s="4"/>
      <c r="AH256" s="4"/>
      <c r="AI256" s="4"/>
      <c r="AL256" s="4"/>
      <c r="AO256" s="8"/>
    </row>
    <row r="257" spans="1:41" s="7" customFormat="1" ht="13.5">
      <c r="A257" s="4"/>
      <c r="C257" s="8"/>
      <c r="E257" s="4"/>
      <c r="F257" s="4"/>
      <c r="G257" s="4"/>
      <c r="H257" s="9"/>
      <c r="I257" s="10"/>
      <c r="J257" s="4"/>
      <c r="K257" s="11"/>
      <c r="L257" s="12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9"/>
      <c r="AB257" s="12"/>
      <c r="AC257" s="4"/>
      <c r="AD257" s="14"/>
      <c r="AE257" s="14"/>
      <c r="AF257" s="14"/>
      <c r="AG257" s="4"/>
      <c r="AH257" s="4"/>
      <c r="AI257" s="4"/>
      <c r="AL257" s="4"/>
      <c r="AO257" s="8"/>
    </row>
    <row r="258" spans="1:41" s="7" customFormat="1" ht="13.5">
      <c r="A258" s="4"/>
      <c r="C258" s="8"/>
      <c r="E258" s="4"/>
      <c r="F258" s="4"/>
      <c r="G258" s="4"/>
      <c r="H258" s="9"/>
      <c r="I258" s="10"/>
      <c r="J258" s="4"/>
      <c r="K258" s="11"/>
      <c r="L258" s="12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9"/>
      <c r="AB258" s="12"/>
      <c r="AC258" s="4"/>
      <c r="AD258" s="14"/>
      <c r="AE258" s="14"/>
      <c r="AF258" s="14"/>
      <c r="AG258" s="4"/>
      <c r="AH258" s="4"/>
      <c r="AI258" s="4"/>
      <c r="AL258" s="4"/>
      <c r="AO258" s="8"/>
    </row>
    <row r="259" spans="1:41" s="7" customFormat="1" ht="13.5">
      <c r="A259" s="4"/>
      <c r="C259" s="8"/>
      <c r="E259" s="4"/>
      <c r="F259" s="4"/>
      <c r="G259" s="4"/>
      <c r="H259" s="9"/>
      <c r="I259" s="10"/>
      <c r="J259" s="4"/>
      <c r="K259" s="11"/>
      <c r="L259" s="12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9"/>
      <c r="AB259" s="12"/>
      <c r="AC259" s="4"/>
      <c r="AD259" s="14"/>
      <c r="AE259" s="14"/>
      <c r="AF259" s="14"/>
      <c r="AG259" s="4"/>
      <c r="AH259" s="4"/>
      <c r="AI259" s="4"/>
      <c r="AL259" s="4"/>
      <c r="AO259" s="8"/>
    </row>
    <row r="260" spans="1:41" s="7" customFormat="1" ht="13.5">
      <c r="A260" s="4"/>
      <c r="C260" s="8"/>
      <c r="E260" s="4"/>
      <c r="F260" s="4"/>
      <c r="G260" s="4"/>
      <c r="H260" s="9"/>
      <c r="I260" s="10"/>
      <c r="J260" s="4"/>
      <c r="K260" s="11"/>
      <c r="L260" s="12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9"/>
      <c r="AB260" s="12"/>
      <c r="AC260" s="4"/>
      <c r="AD260" s="14"/>
      <c r="AE260" s="14"/>
      <c r="AF260" s="14"/>
      <c r="AG260" s="4"/>
      <c r="AH260" s="4"/>
      <c r="AI260" s="4"/>
      <c r="AL260" s="4"/>
      <c r="AO260" s="8"/>
    </row>
    <row r="261" spans="1:41" s="7" customFormat="1" ht="13.5">
      <c r="A261" s="4"/>
      <c r="C261" s="8"/>
      <c r="E261" s="4"/>
      <c r="F261" s="4"/>
      <c r="G261" s="4"/>
      <c r="H261" s="9"/>
      <c r="I261" s="10"/>
      <c r="J261" s="4"/>
      <c r="K261" s="11"/>
      <c r="L261" s="12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9"/>
      <c r="AB261" s="12"/>
      <c r="AC261" s="4"/>
      <c r="AD261" s="14"/>
      <c r="AE261" s="14"/>
      <c r="AF261" s="14"/>
      <c r="AG261" s="4"/>
      <c r="AH261" s="4"/>
      <c r="AI261" s="4"/>
      <c r="AL261" s="4"/>
      <c r="AO261" s="8"/>
    </row>
    <row r="262" spans="1:41" s="7" customFormat="1" ht="13.5">
      <c r="A262" s="4"/>
      <c r="C262" s="8"/>
      <c r="E262" s="4"/>
      <c r="F262" s="4"/>
      <c r="G262" s="4"/>
      <c r="H262" s="9"/>
      <c r="I262" s="10"/>
      <c r="J262" s="4"/>
      <c r="K262" s="11"/>
      <c r="L262" s="12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9"/>
      <c r="AB262" s="12"/>
      <c r="AC262" s="4"/>
      <c r="AD262" s="14"/>
      <c r="AE262" s="14"/>
      <c r="AF262" s="14"/>
      <c r="AG262" s="4"/>
      <c r="AH262" s="4"/>
      <c r="AI262" s="4"/>
      <c r="AL262" s="4"/>
      <c r="AO262" s="8"/>
    </row>
    <row r="263" spans="1:41" s="7" customFormat="1" ht="13.5">
      <c r="A263" s="4"/>
      <c r="C263" s="8"/>
      <c r="E263" s="4"/>
      <c r="F263" s="4"/>
      <c r="G263" s="4"/>
      <c r="H263" s="9"/>
      <c r="I263" s="10"/>
      <c r="J263" s="4"/>
      <c r="K263" s="11"/>
      <c r="L263" s="12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9"/>
      <c r="AB263" s="12"/>
      <c r="AC263" s="4"/>
      <c r="AD263" s="14"/>
      <c r="AE263" s="14"/>
      <c r="AF263" s="14"/>
      <c r="AG263" s="4"/>
      <c r="AH263" s="4"/>
      <c r="AI263" s="4"/>
      <c r="AL263" s="4"/>
      <c r="AO263" s="8"/>
    </row>
    <row r="264" spans="1:41" s="7" customFormat="1" ht="13.5">
      <c r="A264" s="4"/>
      <c r="C264" s="8"/>
      <c r="E264" s="4"/>
      <c r="F264" s="4"/>
      <c r="G264" s="4"/>
      <c r="H264" s="9"/>
      <c r="I264" s="10"/>
      <c r="J264" s="4"/>
      <c r="K264" s="11"/>
      <c r="L264" s="12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9"/>
      <c r="AB264" s="12"/>
      <c r="AC264" s="4"/>
      <c r="AD264" s="14"/>
      <c r="AE264" s="14"/>
      <c r="AF264" s="14"/>
      <c r="AG264" s="4"/>
      <c r="AH264" s="4"/>
      <c r="AI264" s="4"/>
      <c r="AL264" s="4"/>
      <c r="AO264" s="8"/>
    </row>
    <row r="265" spans="1:41" s="7" customFormat="1" ht="13.5">
      <c r="A265" s="4"/>
      <c r="C265" s="8"/>
      <c r="E265" s="4"/>
      <c r="F265" s="4"/>
      <c r="G265" s="4"/>
      <c r="H265" s="9"/>
      <c r="I265" s="10"/>
      <c r="J265" s="4"/>
      <c r="K265" s="11"/>
      <c r="L265" s="12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9"/>
      <c r="AB265" s="12"/>
      <c r="AC265" s="4"/>
      <c r="AD265" s="14"/>
      <c r="AE265" s="14"/>
      <c r="AF265" s="14"/>
      <c r="AG265" s="4"/>
      <c r="AH265" s="4"/>
      <c r="AI265" s="4"/>
      <c r="AL265" s="4"/>
      <c r="AO265" s="8"/>
    </row>
    <row r="266" spans="1:41" s="7" customFormat="1" ht="13.5">
      <c r="A266" s="4"/>
      <c r="C266" s="8"/>
      <c r="E266" s="4"/>
      <c r="F266" s="4"/>
      <c r="G266" s="4"/>
      <c r="H266" s="9"/>
      <c r="I266" s="10"/>
      <c r="J266" s="4"/>
      <c r="K266" s="11"/>
      <c r="L266" s="12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9"/>
      <c r="AB266" s="12"/>
      <c r="AC266" s="4"/>
      <c r="AD266" s="14"/>
      <c r="AE266" s="14"/>
      <c r="AF266" s="14"/>
      <c r="AG266" s="4"/>
      <c r="AH266" s="4"/>
      <c r="AI266" s="4"/>
      <c r="AL266" s="4"/>
      <c r="AO266" s="8"/>
    </row>
    <row r="267" spans="1:41" s="7" customFormat="1" ht="13.5">
      <c r="A267" s="4"/>
      <c r="C267" s="8"/>
      <c r="E267" s="4"/>
      <c r="F267" s="4"/>
      <c r="G267" s="4"/>
      <c r="H267" s="9"/>
      <c r="I267" s="10"/>
      <c r="J267" s="4"/>
      <c r="K267" s="11"/>
      <c r="L267" s="12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9"/>
      <c r="AB267" s="12"/>
      <c r="AC267" s="4"/>
      <c r="AD267" s="14"/>
      <c r="AE267" s="14"/>
      <c r="AF267" s="14"/>
      <c r="AG267" s="4"/>
      <c r="AH267" s="4"/>
      <c r="AI267" s="4"/>
      <c r="AL267" s="4"/>
      <c r="AO267" s="8"/>
    </row>
    <row r="268" spans="1:41" s="7" customFormat="1" ht="13.5">
      <c r="A268" s="4"/>
      <c r="C268" s="8"/>
      <c r="E268" s="4"/>
      <c r="F268" s="4"/>
      <c r="G268" s="4"/>
      <c r="H268" s="9"/>
      <c r="I268" s="10"/>
      <c r="J268" s="4"/>
      <c r="K268" s="11"/>
      <c r="L268" s="12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9"/>
      <c r="AB268" s="12"/>
      <c r="AC268" s="4"/>
      <c r="AD268" s="14"/>
      <c r="AE268" s="14"/>
      <c r="AF268" s="14"/>
      <c r="AG268" s="4"/>
      <c r="AH268" s="4"/>
      <c r="AI268" s="4"/>
      <c r="AL268" s="4"/>
      <c r="AO268" s="8"/>
    </row>
    <row r="269" spans="1:41" s="7" customFormat="1" ht="13.5">
      <c r="A269" s="4"/>
      <c r="C269" s="8"/>
      <c r="E269" s="4"/>
      <c r="F269" s="4"/>
      <c r="G269" s="4"/>
      <c r="H269" s="9"/>
      <c r="I269" s="10"/>
      <c r="J269" s="4"/>
      <c r="K269" s="11"/>
      <c r="L269" s="12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9"/>
      <c r="AB269" s="12"/>
      <c r="AC269" s="4"/>
      <c r="AD269" s="14"/>
      <c r="AE269" s="14"/>
      <c r="AF269" s="14"/>
      <c r="AG269" s="4"/>
      <c r="AH269" s="4"/>
      <c r="AI269" s="4"/>
      <c r="AL269" s="4"/>
      <c r="AO269" s="8"/>
    </row>
    <row r="270" spans="1:41" s="7" customFormat="1" ht="13.5">
      <c r="A270" s="4"/>
      <c r="C270" s="8"/>
      <c r="E270" s="4"/>
      <c r="F270" s="4"/>
      <c r="G270" s="4"/>
      <c r="H270" s="9"/>
      <c r="I270" s="10"/>
      <c r="J270" s="4"/>
      <c r="K270" s="11"/>
      <c r="L270" s="12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9"/>
      <c r="AB270" s="12"/>
      <c r="AC270" s="4"/>
      <c r="AD270" s="14"/>
      <c r="AE270" s="14"/>
      <c r="AF270" s="14"/>
      <c r="AG270" s="4"/>
      <c r="AH270" s="4"/>
      <c r="AI270" s="4"/>
      <c r="AL270" s="4"/>
      <c r="AO270" s="8"/>
    </row>
    <row r="271" spans="1:41" s="7" customFormat="1" ht="13.5">
      <c r="A271" s="4"/>
      <c r="C271" s="8"/>
      <c r="E271" s="4"/>
      <c r="F271" s="4"/>
      <c r="G271" s="4"/>
      <c r="H271" s="9"/>
      <c r="I271" s="10"/>
      <c r="J271" s="4"/>
      <c r="K271" s="11"/>
      <c r="L271" s="12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9"/>
      <c r="AB271" s="12"/>
      <c r="AC271" s="4"/>
      <c r="AD271" s="14"/>
      <c r="AE271" s="14"/>
      <c r="AF271" s="14"/>
      <c r="AG271" s="4"/>
      <c r="AH271" s="4"/>
      <c r="AI271" s="4"/>
      <c r="AL271" s="4"/>
      <c r="AO271" s="8"/>
    </row>
    <row r="272" spans="1:41" s="7" customFormat="1" ht="13.5">
      <c r="A272" s="4"/>
      <c r="C272" s="8"/>
      <c r="E272" s="4"/>
      <c r="F272" s="4"/>
      <c r="G272" s="4"/>
      <c r="H272" s="9"/>
      <c r="I272" s="10"/>
      <c r="J272" s="4"/>
      <c r="K272" s="11"/>
      <c r="L272" s="12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9"/>
      <c r="AB272" s="12"/>
      <c r="AC272" s="4"/>
      <c r="AD272" s="14"/>
      <c r="AE272" s="14"/>
      <c r="AF272" s="14"/>
      <c r="AG272" s="4"/>
      <c r="AH272" s="4"/>
      <c r="AI272" s="4"/>
      <c r="AL272" s="4"/>
      <c r="AO272" s="8"/>
    </row>
    <row r="273" spans="1:41" s="7" customFormat="1" ht="13.5">
      <c r="A273" s="4"/>
      <c r="C273" s="8"/>
      <c r="E273" s="4"/>
      <c r="F273" s="4"/>
      <c r="G273" s="4"/>
      <c r="H273" s="9"/>
      <c r="I273" s="10"/>
      <c r="J273" s="4"/>
      <c r="K273" s="11"/>
      <c r="L273" s="12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9"/>
      <c r="AB273" s="12"/>
      <c r="AC273" s="4"/>
      <c r="AD273" s="14"/>
      <c r="AE273" s="14"/>
      <c r="AF273" s="14"/>
      <c r="AG273" s="4"/>
      <c r="AH273" s="4"/>
      <c r="AI273" s="4"/>
      <c r="AL273" s="4"/>
      <c r="AO273" s="8"/>
    </row>
    <row r="274" spans="1:41" s="7" customFormat="1" ht="13.5">
      <c r="A274" s="4"/>
      <c r="C274" s="8"/>
      <c r="E274" s="4"/>
      <c r="F274" s="4"/>
      <c r="G274" s="4"/>
      <c r="H274" s="9"/>
      <c r="I274" s="10"/>
      <c r="J274" s="4"/>
      <c r="K274" s="11"/>
      <c r="L274" s="12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9"/>
      <c r="AB274" s="12"/>
      <c r="AC274" s="4"/>
      <c r="AD274" s="14"/>
      <c r="AE274" s="14"/>
      <c r="AF274" s="14"/>
      <c r="AG274" s="4"/>
      <c r="AH274" s="4"/>
      <c r="AI274" s="4"/>
      <c r="AL274" s="4"/>
      <c r="AO274" s="8"/>
    </row>
    <row r="275" spans="1:41" s="7" customFormat="1" ht="13.5">
      <c r="A275" s="4"/>
      <c r="C275" s="8"/>
      <c r="E275" s="4"/>
      <c r="F275" s="4"/>
      <c r="G275" s="4"/>
      <c r="H275" s="9"/>
      <c r="I275" s="10"/>
      <c r="J275" s="4"/>
      <c r="K275" s="11"/>
      <c r="L275" s="12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9"/>
      <c r="AB275" s="12"/>
      <c r="AC275" s="4"/>
      <c r="AD275" s="14"/>
      <c r="AE275" s="14"/>
      <c r="AF275" s="14"/>
      <c r="AG275" s="4"/>
      <c r="AH275" s="4"/>
      <c r="AI275" s="4"/>
      <c r="AL275" s="4"/>
      <c r="AO275" s="8"/>
    </row>
    <row r="276" spans="1:41" s="7" customFormat="1" ht="13.5">
      <c r="A276" s="4"/>
      <c r="C276" s="8"/>
      <c r="E276" s="4"/>
      <c r="F276" s="4"/>
      <c r="G276" s="4"/>
      <c r="H276" s="9"/>
      <c r="I276" s="10"/>
      <c r="J276" s="4"/>
      <c r="K276" s="11"/>
      <c r="L276" s="12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9"/>
      <c r="AB276" s="12"/>
      <c r="AC276" s="4"/>
      <c r="AD276" s="14"/>
      <c r="AE276" s="14"/>
      <c r="AF276" s="14"/>
      <c r="AG276" s="4"/>
      <c r="AH276" s="4"/>
      <c r="AI276" s="4"/>
      <c r="AL276" s="4"/>
      <c r="AO276" s="8"/>
    </row>
    <row r="277" spans="1:41" s="7" customFormat="1" ht="13.5">
      <c r="A277" s="4"/>
      <c r="C277" s="8"/>
      <c r="E277" s="4"/>
      <c r="F277" s="4"/>
      <c r="G277" s="4"/>
      <c r="H277" s="9"/>
      <c r="I277" s="10"/>
      <c r="J277" s="4"/>
      <c r="K277" s="11"/>
      <c r="L277" s="12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9"/>
      <c r="AB277" s="12"/>
      <c r="AC277" s="4"/>
      <c r="AD277" s="14"/>
      <c r="AE277" s="14"/>
      <c r="AF277" s="14"/>
      <c r="AG277" s="4"/>
      <c r="AH277" s="4"/>
      <c r="AI277" s="4"/>
      <c r="AL277" s="4"/>
      <c r="AO277" s="8"/>
    </row>
    <row r="278" spans="1:41" s="7" customFormat="1" ht="13.5">
      <c r="A278" s="4"/>
      <c r="C278" s="8"/>
      <c r="E278" s="4"/>
      <c r="F278" s="4"/>
      <c r="G278" s="4"/>
      <c r="H278" s="9"/>
      <c r="I278" s="10"/>
      <c r="J278" s="4"/>
      <c r="K278" s="11"/>
      <c r="L278" s="12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9"/>
      <c r="AB278" s="12"/>
      <c r="AC278" s="4"/>
      <c r="AD278" s="14"/>
      <c r="AE278" s="14"/>
      <c r="AF278" s="14"/>
      <c r="AG278" s="4"/>
      <c r="AH278" s="4"/>
      <c r="AI278" s="4"/>
      <c r="AL278" s="4"/>
      <c r="AO278" s="8"/>
    </row>
    <row r="279" spans="1:41" s="7" customFormat="1" ht="13.5">
      <c r="A279" s="4"/>
      <c r="C279" s="8"/>
      <c r="E279" s="4"/>
      <c r="F279" s="4"/>
      <c r="G279" s="4"/>
      <c r="H279" s="9"/>
      <c r="I279" s="10"/>
      <c r="J279" s="4"/>
      <c r="K279" s="11"/>
      <c r="L279" s="12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9"/>
      <c r="AB279" s="12"/>
      <c r="AC279" s="4"/>
      <c r="AD279" s="14"/>
      <c r="AE279" s="14"/>
      <c r="AF279" s="14"/>
      <c r="AG279" s="4"/>
      <c r="AH279" s="4"/>
      <c r="AI279" s="4"/>
      <c r="AL279" s="4"/>
      <c r="AO279" s="8"/>
    </row>
    <row r="280" spans="1:41" s="7" customFormat="1" ht="13.5">
      <c r="A280" s="4"/>
      <c r="C280" s="8"/>
      <c r="E280" s="4"/>
      <c r="F280" s="4"/>
      <c r="G280" s="4"/>
      <c r="H280" s="9"/>
      <c r="I280" s="10"/>
      <c r="J280" s="4"/>
      <c r="K280" s="11"/>
      <c r="L280" s="12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9"/>
      <c r="AB280" s="12"/>
      <c r="AC280" s="4"/>
      <c r="AD280" s="14"/>
      <c r="AE280" s="14"/>
      <c r="AF280" s="14"/>
      <c r="AG280" s="4"/>
      <c r="AH280" s="4"/>
      <c r="AI280" s="4"/>
      <c r="AL280" s="4"/>
      <c r="AO280" s="8"/>
    </row>
    <row r="281" spans="1:41" s="7" customFormat="1" ht="13.5">
      <c r="A281" s="4"/>
      <c r="C281" s="8"/>
      <c r="E281" s="4"/>
      <c r="F281" s="4"/>
      <c r="G281" s="4"/>
      <c r="H281" s="9"/>
      <c r="I281" s="10"/>
      <c r="J281" s="4"/>
      <c r="K281" s="11"/>
      <c r="L281" s="12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9"/>
      <c r="AB281" s="12"/>
      <c r="AC281" s="4"/>
      <c r="AD281" s="14"/>
      <c r="AE281" s="14"/>
      <c r="AF281" s="14"/>
      <c r="AG281" s="4"/>
      <c r="AH281" s="4"/>
      <c r="AI281" s="4"/>
      <c r="AL281" s="4"/>
      <c r="AO281" s="8"/>
    </row>
    <row r="282" spans="1:41" s="7" customFormat="1" ht="13.5">
      <c r="A282" s="4"/>
      <c r="C282" s="8"/>
      <c r="E282" s="4"/>
      <c r="F282" s="4"/>
      <c r="G282" s="4"/>
      <c r="H282" s="9"/>
      <c r="I282" s="10"/>
      <c r="J282" s="4"/>
      <c r="K282" s="11"/>
      <c r="L282" s="12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9"/>
      <c r="AB282" s="12"/>
      <c r="AC282" s="4"/>
      <c r="AD282" s="14"/>
      <c r="AE282" s="14"/>
      <c r="AF282" s="14"/>
      <c r="AG282" s="4"/>
      <c r="AH282" s="4"/>
      <c r="AI282" s="4"/>
      <c r="AL282" s="4"/>
      <c r="AO282" s="8"/>
    </row>
    <row r="283" spans="1:41" s="7" customFormat="1" ht="13.5">
      <c r="A283" s="4"/>
      <c r="C283" s="8"/>
      <c r="E283" s="4"/>
      <c r="F283" s="4"/>
      <c r="G283" s="4"/>
      <c r="H283" s="9"/>
      <c r="I283" s="10"/>
      <c r="J283" s="4"/>
      <c r="K283" s="11"/>
      <c r="L283" s="12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9"/>
      <c r="AB283" s="12"/>
      <c r="AC283" s="4"/>
      <c r="AD283" s="14"/>
      <c r="AE283" s="14"/>
      <c r="AF283" s="14"/>
      <c r="AG283" s="4"/>
      <c r="AH283" s="4"/>
      <c r="AI283" s="4"/>
      <c r="AL283" s="4"/>
      <c r="AO283" s="8"/>
    </row>
    <row r="284" spans="1:41" s="7" customFormat="1" ht="13.5">
      <c r="A284" s="4"/>
      <c r="C284" s="8"/>
      <c r="E284" s="4"/>
      <c r="F284" s="4"/>
      <c r="G284" s="4"/>
      <c r="H284" s="9"/>
      <c r="I284" s="10"/>
      <c r="J284" s="4"/>
      <c r="K284" s="11"/>
      <c r="L284" s="12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9"/>
      <c r="AB284" s="12"/>
      <c r="AC284" s="4"/>
      <c r="AD284" s="14"/>
      <c r="AE284" s="14"/>
      <c r="AF284" s="14"/>
      <c r="AG284" s="4"/>
      <c r="AH284" s="4"/>
      <c r="AI284" s="4"/>
      <c r="AL284" s="4"/>
      <c r="AO284" s="8"/>
    </row>
    <row r="285" spans="1:41" s="7" customFormat="1" ht="13.5">
      <c r="A285" s="4"/>
      <c r="C285" s="8"/>
      <c r="E285" s="4"/>
      <c r="F285" s="4"/>
      <c r="G285" s="4"/>
      <c r="H285" s="9"/>
      <c r="I285" s="10"/>
      <c r="J285" s="4"/>
      <c r="K285" s="11"/>
      <c r="L285" s="12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9"/>
      <c r="AB285" s="12"/>
      <c r="AC285" s="4"/>
      <c r="AD285" s="14"/>
      <c r="AE285" s="14"/>
      <c r="AF285" s="14"/>
      <c r="AG285" s="4"/>
      <c r="AH285" s="4"/>
      <c r="AI285" s="4"/>
      <c r="AL285" s="4"/>
      <c r="AO285" s="8"/>
    </row>
    <row r="286" spans="1:41" s="7" customFormat="1" ht="13.5">
      <c r="A286" s="4"/>
      <c r="C286" s="8"/>
      <c r="E286" s="4"/>
      <c r="F286" s="4"/>
      <c r="G286" s="4"/>
      <c r="H286" s="9"/>
      <c r="I286" s="10"/>
      <c r="J286" s="4"/>
      <c r="K286" s="11"/>
      <c r="L286" s="12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9"/>
      <c r="AB286" s="12"/>
      <c r="AC286" s="4"/>
      <c r="AD286" s="14"/>
      <c r="AE286" s="14"/>
      <c r="AF286" s="14"/>
      <c r="AG286" s="4"/>
      <c r="AH286" s="4"/>
      <c r="AI286" s="4"/>
      <c r="AL286" s="4"/>
      <c r="AO286" s="8"/>
    </row>
    <row r="287" spans="1:41" s="7" customFormat="1" ht="13.5">
      <c r="A287" s="4"/>
      <c r="C287" s="8"/>
      <c r="E287" s="4"/>
      <c r="F287" s="4"/>
      <c r="G287" s="4"/>
      <c r="H287" s="9"/>
      <c r="I287" s="10"/>
      <c r="J287" s="4"/>
      <c r="K287" s="11"/>
      <c r="L287" s="12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9"/>
      <c r="AB287" s="12"/>
      <c r="AC287" s="4"/>
      <c r="AD287" s="14"/>
      <c r="AE287" s="14"/>
      <c r="AF287" s="14"/>
      <c r="AG287" s="4"/>
      <c r="AH287" s="4"/>
      <c r="AI287" s="4"/>
      <c r="AL287" s="4"/>
      <c r="AO287" s="8"/>
    </row>
    <row r="288" spans="1:41" s="7" customFormat="1" ht="13.5">
      <c r="A288" s="4"/>
      <c r="C288" s="8"/>
      <c r="E288" s="4"/>
      <c r="F288" s="4"/>
      <c r="G288" s="4"/>
      <c r="H288" s="9"/>
      <c r="I288" s="10"/>
      <c r="J288" s="4"/>
      <c r="K288" s="11"/>
      <c r="L288" s="12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9"/>
      <c r="AB288" s="12"/>
      <c r="AC288" s="4"/>
      <c r="AD288" s="14"/>
      <c r="AE288" s="14"/>
      <c r="AF288" s="14"/>
      <c r="AG288" s="4"/>
      <c r="AH288" s="4"/>
      <c r="AI288" s="4"/>
      <c r="AL288" s="4"/>
      <c r="AO288" s="8"/>
    </row>
    <row r="289" spans="1:41" s="7" customFormat="1" ht="13.5">
      <c r="A289" s="4"/>
      <c r="C289" s="8"/>
      <c r="E289" s="4"/>
      <c r="F289" s="4"/>
      <c r="G289" s="4"/>
      <c r="H289" s="9"/>
      <c r="I289" s="10"/>
      <c r="J289" s="4"/>
      <c r="K289" s="11"/>
      <c r="L289" s="12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9"/>
      <c r="AB289" s="12"/>
      <c r="AC289" s="4"/>
      <c r="AD289" s="14"/>
      <c r="AE289" s="14"/>
      <c r="AF289" s="14"/>
      <c r="AG289" s="4"/>
      <c r="AH289" s="4"/>
      <c r="AI289" s="4"/>
      <c r="AL289" s="4"/>
      <c r="AO289" s="8"/>
    </row>
    <row r="290" spans="1:41" s="7" customFormat="1" ht="13.5">
      <c r="A290" s="4"/>
      <c r="C290" s="8"/>
      <c r="E290" s="4"/>
      <c r="F290" s="4"/>
      <c r="G290" s="4"/>
      <c r="H290" s="9"/>
      <c r="I290" s="10"/>
      <c r="J290" s="4"/>
      <c r="K290" s="11"/>
      <c r="L290" s="12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9"/>
      <c r="AB290" s="12"/>
      <c r="AC290" s="4"/>
      <c r="AD290" s="14"/>
      <c r="AE290" s="14"/>
      <c r="AF290" s="14"/>
      <c r="AG290" s="4"/>
      <c r="AH290" s="4"/>
      <c r="AI290" s="4"/>
      <c r="AL290" s="4"/>
      <c r="AO290" s="8"/>
    </row>
    <row r="291" spans="1:41" s="7" customFormat="1" ht="13.5">
      <c r="A291" s="4"/>
      <c r="C291" s="8"/>
      <c r="E291" s="4"/>
      <c r="F291" s="4"/>
      <c r="G291" s="4"/>
      <c r="H291" s="9"/>
      <c r="I291" s="10"/>
      <c r="J291" s="4"/>
      <c r="K291" s="11"/>
      <c r="L291" s="12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9"/>
      <c r="AB291" s="12"/>
      <c r="AC291" s="4"/>
      <c r="AD291" s="14"/>
      <c r="AE291" s="14"/>
      <c r="AF291" s="14"/>
      <c r="AG291" s="4"/>
      <c r="AH291" s="4"/>
      <c r="AI291" s="4"/>
      <c r="AL291" s="4"/>
      <c r="AO291" s="8"/>
    </row>
    <row r="292" spans="1:41" s="7" customFormat="1" ht="13.5">
      <c r="A292" s="4"/>
      <c r="C292" s="8"/>
      <c r="E292" s="4"/>
      <c r="F292" s="4"/>
      <c r="G292" s="4"/>
      <c r="H292" s="9"/>
      <c r="I292" s="10"/>
      <c r="J292" s="4"/>
      <c r="K292" s="11"/>
      <c r="L292" s="12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9"/>
      <c r="AB292" s="12"/>
      <c r="AC292" s="4"/>
      <c r="AD292" s="14"/>
      <c r="AE292" s="14"/>
      <c r="AF292" s="14"/>
      <c r="AG292" s="4"/>
      <c r="AH292" s="4"/>
      <c r="AI292" s="4"/>
      <c r="AL292" s="4"/>
      <c r="AO292" s="8"/>
    </row>
    <row r="293" spans="1:41" s="7" customFormat="1" ht="13.5">
      <c r="A293" s="4"/>
      <c r="C293" s="8"/>
      <c r="E293" s="4"/>
      <c r="F293" s="4"/>
      <c r="G293" s="4"/>
      <c r="H293" s="9"/>
      <c r="I293" s="10"/>
      <c r="J293" s="4"/>
      <c r="K293" s="11"/>
      <c r="L293" s="12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9"/>
      <c r="AB293" s="12"/>
      <c r="AC293" s="4"/>
      <c r="AD293" s="14"/>
      <c r="AE293" s="14"/>
      <c r="AF293" s="14"/>
      <c r="AG293" s="4"/>
      <c r="AH293" s="4"/>
      <c r="AI293" s="4"/>
      <c r="AL293" s="4"/>
      <c r="AO293" s="8"/>
    </row>
    <row r="294" spans="1:41" s="7" customFormat="1" ht="13.5">
      <c r="A294" s="4"/>
      <c r="C294" s="8"/>
      <c r="E294" s="4"/>
      <c r="F294" s="4"/>
      <c r="G294" s="4"/>
      <c r="H294" s="9"/>
      <c r="I294" s="10"/>
      <c r="J294" s="4"/>
      <c r="K294" s="11"/>
      <c r="L294" s="12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9"/>
      <c r="AB294" s="12"/>
      <c r="AC294" s="4"/>
      <c r="AD294" s="14"/>
      <c r="AE294" s="14"/>
      <c r="AF294" s="14"/>
      <c r="AG294" s="4"/>
      <c r="AH294" s="4"/>
      <c r="AI294" s="4"/>
      <c r="AL294" s="4"/>
      <c r="AO294" s="8"/>
    </row>
    <row r="295" spans="1:41" s="7" customFormat="1" ht="13.5">
      <c r="A295" s="4"/>
      <c r="C295" s="8"/>
      <c r="E295" s="4"/>
      <c r="F295" s="4"/>
      <c r="G295" s="4"/>
      <c r="H295" s="9"/>
      <c r="I295" s="10"/>
      <c r="J295" s="4"/>
      <c r="K295" s="11"/>
      <c r="L295" s="12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9"/>
      <c r="AB295" s="12"/>
      <c r="AC295" s="4"/>
      <c r="AD295" s="14"/>
      <c r="AE295" s="14"/>
      <c r="AF295" s="14"/>
      <c r="AG295" s="4"/>
      <c r="AH295" s="4"/>
      <c r="AI295" s="4"/>
      <c r="AL295" s="4"/>
      <c r="AO295" s="8"/>
    </row>
    <row r="296" spans="1:41" s="7" customFormat="1" ht="13.5">
      <c r="A296" s="4"/>
      <c r="C296" s="8"/>
      <c r="E296" s="4"/>
      <c r="F296" s="4"/>
      <c r="G296" s="4"/>
      <c r="H296" s="9"/>
      <c r="I296" s="10"/>
      <c r="J296" s="4"/>
      <c r="K296" s="11"/>
      <c r="L296" s="12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9"/>
      <c r="AB296" s="12"/>
      <c r="AC296" s="4"/>
      <c r="AD296" s="14"/>
      <c r="AE296" s="14"/>
      <c r="AF296" s="14"/>
      <c r="AG296" s="4"/>
      <c r="AH296" s="4"/>
      <c r="AI296" s="4"/>
      <c r="AL296" s="4"/>
      <c r="AO296" s="8"/>
    </row>
    <row r="297" spans="1:41" s="7" customFormat="1" ht="13.5">
      <c r="A297" s="4"/>
      <c r="C297" s="8"/>
      <c r="E297" s="4"/>
      <c r="F297" s="4"/>
      <c r="G297" s="4"/>
      <c r="H297" s="9"/>
      <c r="I297" s="10"/>
      <c r="J297" s="4"/>
      <c r="K297" s="11"/>
      <c r="L297" s="12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9"/>
      <c r="AB297" s="12"/>
      <c r="AC297" s="4"/>
      <c r="AD297" s="14"/>
      <c r="AE297" s="14"/>
      <c r="AF297" s="14"/>
      <c r="AG297" s="4"/>
      <c r="AH297" s="4"/>
      <c r="AI297" s="4"/>
      <c r="AL297" s="4"/>
      <c r="AO297" s="8"/>
    </row>
    <row r="298" spans="1:41" s="7" customFormat="1" ht="13.5">
      <c r="A298" s="4"/>
      <c r="C298" s="8"/>
      <c r="E298" s="4"/>
      <c r="F298" s="4"/>
      <c r="G298" s="4"/>
      <c r="H298" s="9"/>
      <c r="I298" s="10"/>
      <c r="J298" s="4"/>
      <c r="K298" s="11"/>
      <c r="L298" s="12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9"/>
      <c r="AB298" s="12"/>
      <c r="AC298" s="4"/>
      <c r="AD298" s="14"/>
      <c r="AE298" s="14"/>
      <c r="AF298" s="14"/>
      <c r="AG298" s="4"/>
      <c r="AH298" s="4"/>
      <c r="AI298" s="4"/>
      <c r="AL298" s="4"/>
      <c r="AO298" s="8"/>
    </row>
    <row r="299" spans="1:41" s="7" customFormat="1" ht="13.5">
      <c r="A299" s="4"/>
      <c r="C299" s="8"/>
      <c r="E299" s="4"/>
      <c r="F299" s="4"/>
      <c r="G299" s="4"/>
      <c r="H299" s="9"/>
      <c r="I299" s="10"/>
      <c r="J299" s="4"/>
      <c r="K299" s="11"/>
      <c r="L299" s="12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9"/>
      <c r="AB299" s="12"/>
      <c r="AC299" s="4"/>
      <c r="AD299" s="14"/>
      <c r="AE299" s="14"/>
      <c r="AF299" s="14"/>
      <c r="AG299" s="4"/>
      <c r="AH299" s="4"/>
      <c r="AI299" s="4"/>
      <c r="AL299" s="4"/>
      <c r="AO299" s="8"/>
    </row>
    <row r="300" spans="1:41" s="7" customFormat="1" ht="13.5">
      <c r="A300" s="4"/>
      <c r="C300" s="8"/>
      <c r="E300" s="4"/>
      <c r="F300" s="4"/>
      <c r="G300" s="4"/>
      <c r="H300" s="9"/>
      <c r="I300" s="10"/>
      <c r="J300" s="4"/>
      <c r="K300" s="11"/>
      <c r="L300" s="12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9"/>
      <c r="AB300" s="12"/>
      <c r="AC300" s="4"/>
      <c r="AD300" s="14"/>
      <c r="AE300" s="14"/>
      <c r="AF300" s="14"/>
      <c r="AG300" s="4"/>
      <c r="AH300" s="4"/>
      <c r="AI300" s="4"/>
      <c r="AL300" s="4"/>
      <c r="AO300" s="8"/>
    </row>
    <row r="301" spans="1:41" s="7" customFormat="1" ht="13.5">
      <c r="A301" s="4"/>
      <c r="C301" s="8"/>
      <c r="E301" s="4"/>
      <c r="F301" s="4"/>
      <c r="G301" s="4"/>
      <c r="H301" s="9"/>
      <c r="I301" s="10"/>
      <c r="J301" s="4"/>
      <c r="K301" s="11"/>
      <c r="L301" s="12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9"/>
      <c r="AB301" s="12"/>
      <c r="AC301" s="4"/>
      <c r="AD301" s="14"/>
      <c r="AE301" s="14"/>
      <c r="AF301" s="14"/>
      <c r="AG301" s="4"/>
      <c r="AH301" s="4"/>
      <c r="AI301" s="4"/>
      <c r="AL301" s="4"/>
      <c r="AO301" s="8"/>
    </row>
    <row r="302" spans="1:41" s="7" customFormat="1" ht="13.5">
      <c r="A302" s="4"/>
      <c r="C302" s="8"/>
      <c r="E302" s="4"/>
      <c r="F302" s="4"/>
      <c r="G302" s="4"/>
      <c r="H302" s="9"/>
      <c r="I302" s="10"/>
      <c r="J302" s="4"/>
      <c r="K302" s="11"/>
      <c r="L302" s="12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9"/>
      <c r="AB302" s="12"/>
      <c r="AC302" s="4"/>
      <c r="AD302" s="14"/>
      <c r="AE302" s="14"/>
      <c r="AF302" s="14"/>
      <c r="AG302" s="4"/>
      <c r="AH302" s="4"/>
      <c r="AI302" s="4"/>
      <c r="AL302" s="4"/>
      <c r="AO302" s="8"/>
    </row>
    <row r="303" spans="1:41" s="7" customFormat="1" ht="13.5">
      <c r="A303" s="4"/>
      <c r="C303" s="8"/>
      <c r="E303" s="4"/>
      <c r="F303" s="4"/>
      <c r="G303" s="4"/>
      <c r="H303" s="9"/>
      <c r="I303" s="10"/>
      <c r="J303" s="4"/>
      <c r="K303" s="11"/>
      <c r="L303" s="12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9"/>
      <c r="AB303" s="12"/>
      <c r="AC303" s="4"/>
      <c r="AD303" s="14"/>
      <c r="AE303" s="14"/>
      <c r="AF303" s="14"/>
      <c r="AG303" s="4"/>
      <c r="AH303" s="4"/>
      <c r="AI303" s="4"/>
      <c r="AL303" s="4"/>
      <c r="AO303" s="8"/>
    </row>
    <row r="304" spans="1:41" s="7" customFormat="1" ht="13.5">
      <c r="A304" s="4"/>
      <c r="C304" s="8"/>
      <c r="E304" s="4"/>
      <c r="F304" s="4"/>
      <c r="G304" s="4"/>
      <c r="H304" s="9"/>
      <c r="I304" s="10"/>
      <c r="J304" s="4"/>
      <c r="K304" s="11"/>
      <c r="L304" s="12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9"/>
      <c r="AB304" s="12"/>
      <c r="AC304" s="4"/>
      <c r="AD304" s="14"/>
      <c r="AE304" s="14"/>
      <c r="AF304" s="14"/>
      <c r="AG304" s="4"/>
      <c r="AH304" s="4"/>
      <c r="AI304" s="4"/>
      <c r="AL304" s="4"/>
      <c r="AO304" s="8"/>
    </row>
    <row r="305" spans="1:41" s="7" customFormat="1" ht="13.5">
      <c r="A305" s="4"/>
      <c r="C305" s="8"/>
      <c r="E305" s="4"/>
      <c r="F305" s="4"/>
      <c r="G305" s="4"/>
      <c r="H305" s="9"/>
      <c r="I305" s="10"/>
      <c r="J305" s="4"/>
      <c r="K305" s="11"/>
      <c r="L305" s="12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9"/>
      <c r="AB305" s="12"/>
      <c r="AC305" s="4"/>
      <c r="AD305" s="14"/>
      <c r="AE305" s="14"/>
      <c r="AF305" s="14"/>
      <c r="AG305" s="4"/>
      <c r="AH305" s="4"/>
      <c r="AI305" s="4"/>
      <c r="AL305" s="4"/>
      <c r="AO305" s="8"/>
    </row>
    <row r="306" spans="1:41" s="7" customFormat="1" ht="13.5">
      <c r="A306" s="4"/>
      <c r="C306" s="8"/>
      <c r="E306" s="4"/>
      <c r="F306" s="4"/>
      <c r="G306" s="4"/>
      <c r="H306" s="9"/>
      <c r="I306" s="10"/>
      <c r="J306" s="4"/>
      <c r="K306" s="11"/>
      <c r="L306" s="12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9"/>
      <c r="AB306" s="12"/>
      <c r="AC306" s="4"/>
      <c r="AD306" s="14"/>
      <c r="AE306" s="14"/>
      <c r="AF306" s="14"/>
      <c r="AG306" s="4"/>
      <c r="AH306" s="4"/>
      <c r="AI306" s="4"/>
      <c r="AL306" s="4"/>
      <c r="AO306" s="8"/>
    </row>
    <row r="307" spans="1:41" s="7" customFormat="1" ht="13.5">
      <c r="A307" s="4"/>
      <c r="C307" s="8"/>
      <c r="E307" s="4"/>
      <c r="F307" s="4"/>
      <c r="G307" s="4"/>
      <c r="H307" s="9"/>
      <c r="I307" s="10"/>
      <c r="J307" s="4"/>
      <c r="K307" s="11"/>
      <c r="L307" s="12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9"/>
      <c r="AB307" s="12"/>
      <c r="AC307" s="4"/>
      <c r="AD307" s="14"/>
      <c r="AE307" s="14"/>
      <c r="AF307" s="14"/>
      <c r="AG307" s="4"/>
      <c r="AH307" s="4"/>
      <c r="AI307" s="4"/>
      <c r="AL307" s="4"/>
      <c r="AO307" s="8"/>
    </row>
    <row r="308" spans="1:41" s="7" customFormat="1" ht="13.5">
      <c r="A308" s="4"/>
      <c r="C308" s="8"/>
      <c r="E308" s="4"/>
      <c r="F308" s="4"/>
      <c r="G308" s="4"/>
      <c r="H308" s="9"/>
      <c r="I308" s="10"/>
      <c r="J308" s="4"/>
      <c r="K308" s="11"/>
      <c r="L308" s="12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9"/>
      <c r="AB308" s="12"/>
      <c r="AC308" s="4"/>
      <c r="AD308" s="14"/>
      <c r="AE308" s="14"/>
      <c r="AF308" s="14"/>
      <c r="AG308" s="4"/>
      <c r="AH308" s="4"/>
      <c r="AI308" s="4"/>
      <c r="AL308" s="4"/>
      <c r="AO308" s="8"/>
    </row>
    <row r="309" spans="1:41" s="7" customFormat="1" ht="13.5">
      <c r="A309" s="4"/>
      <c r="C309" s="8"/>
      <c r="E309" s="4"/>
      <c r="F309" s="4"/>
      <c r="G309" s="4"/>
      <c r="H309" s="9"/>
      <c r="I309" s="10"/>
      <c r="J309" s="4"/>
      <c r="K309" s="11"/>
      <c r="L309" s="12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9"/>
      <c r="AB309" s="12"/>
      <c r="AC309" s="4"/>
      <c r="AD309" s="14"/>
      <c r="AE309" s="14"/>
      <c r="AF309" s="14"/>
      <c r="AG309" s="4"/>
      <c r="AH309" s="4"/>
      <c r="AI309" s="4"/>
      <c r="AL309" s="4"/>
      <c r="AO309" s="8"/>
    </row>
    <row r="310" spans="1:41" s="7" customFormat="1" ht="13.5">
      <c r="A310" s="4"/>
      <c r="C310" s="8"/>
      <c r="E310" s="4"/>
      <c r="F310" s="4"/>
      <c r="G310" s="4"/>
      <c r="H310" s="9"/>
      <c r="I310" s="10"/>
      <c r="J310" s="4"/>
      <c r="K310" s="11"/>
      <c r="L310" s="12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9"/>
      <c r="AB310" s="12"/>
      <c r="AC310" s="4"/>
      <c r="AD310" s="14"/>
      <c r="AE310" s="14"/>
      <c r="AF310" s="14"/>
      <c r="AG310" s="4"/>
      <c r="AH310" s="4"/>
      <c r="AI310" s="4"/>
      <c r="AL310" s="4"/>
      <c r="AO310" s="8"/>
    </row>
    <row r="311" spans="1:41" s="7" customFormat="1" ht="13.5">
      <c r="A311" s="4"/>
      <c r="C311" s="8"/>
      <c r="E311" s="4"/>
      <c r="F311" s="4"/>
      <c r="G311" s="4"/>
      <c r="H311" s="9"/>
      <c r="I311" s="10"/>
      <c r="J311" s="4"/>
      <c r="K311" s="11"/>
      <c r="L311" s="12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9"/>
      <c r="AB311" s="12"/>
      <c r="AC311" s="4"/>
      <c r="AD311" s="14"/>
      <c r="AE311" s="14"/>
      <c r="AF311" s="14"/>
      <c r="AG311" s="4"/>
      <c r="AH311" s="4"/>
      <c r="AI311" s="4"/>
      <c r="AL311" s="4"/>
      <c r="AO311" s="8"/>
    </row>
    <row r="312" spans="1:41" s="7" customFormat="1" ht="13.5">
      <c r="A312" s="4"/>
      <c r="C312" s="8"/>
      <c r="E312" s="4"/>
      <c r="F312" s="4"/>
      <c r="G312" s="4"/>
      <c r="H312" s="9"/>
      <c r="I312" s="10"/>
      <c r="J312" s="4"/>
      <c r="K312" s="11"/>
      <c r="L312" s="12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9"/>
      <c r="AB312" s="12"/>
      <c r="AC312" s="4"/>
      <c r="AD312" s="14"/>
      <c r="AE312" s="14"/>
      <c r="AF312" s="14"/>
      <c r="AG312" s="4"/>
      <c r="AH312" s="4"/>
      <c r="AI312" s="4"/>
      <c r="AL312" s="4"/>
      <c r="AO312" s="8"/>
    </row>
    <row r="313" spans="1:41" s="7" customFormat="1" ht="13.5">
      <c r="A313" s="4"/>
      <c r="C313" s="8"/>
      <c r="E313" s="4"/>
      <c r="F313" s="4"/>
      <c r="G313" s="4"/>
      <c r="H313" s="9"/>
      <c r="I313" s="10"/>
      <c r="J313" s="4"/>
      <c r="K313" s="11"/>
      <c r="L313" s="12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9"/>
      <c r="AB313" s="12"/>
      <c r="AC313" s="4"/>
      <c r="AD313" s="14"/>
      <c r="AE313" s="14"/>
      <c r="AF313" s="14"/>
      <c r="AG313" s="4"/>
      <c r="AH313" s="4"/>
      <c r="AI313" s="4"/>
      <c r="AL313" s="4"/>
      <c r="AO313" s="8"/>
    </row>
    <row r="314" spans="1:41" s="7" customFormat="1" ht="13.5">
      <c r="A314" s="4"/>
      <c r="C314" s="8"/>
      <c r="E314" s="4"/>
      <c r="F314" s="4"/>
      <c r="G314" s="4"/>
      <c r="H314" s="9"/>
      <c r="I314" s="10"/>
      <c r="J314" s="4"/>
      <c r="K314" s="11"/>
      <c r="L314" s="12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9"/>
      <c r="AB314" s="12"/>
      <c r="AC314" s="4"/>
      <c r="AD314" s="14"/>
      <c r="AE314" s="14"/>
      <c r="AF314" s="14"/>
      <c r="AG314" s="4"/>
      <c r="AH314" s="4"/>
      <c r="AI314" s="4"/>
      <c r="AL314" s="4"/>
      <c r="AO314" s="8"/>
    </row>
    <row r="315" spans="1:41" s="7" customFormat="1" ht="13.5">
      <c r="A315" s="4"/>
      <c r="C315" s="8"/>
      <c r="E315" s="4"/>
      <c r="F315" s="4"/>
      <c r="G315" s="4"/>
      <c r="H315" s="9"/>
      <c r="I315" s="10"/>
      <c r="J315" s="4"/>
      <c r="K315" s="11"/>
      <c r="L315" s="12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9"/>
      <c r="AB315" s="12"/>
      <c r="AC315" s="4"/>
      <c r="AD315" s="14"/>
      <c r="AE315" s="14"/>
      <c r="AF315" s="14"/>
      <c r="AG315" s="4"/>
      <c r="AH315" s="4"/>
      <c r="AI315" s="4"/>
      <c r="AL315" s="4"/>
      <c r="AO315" s="8"/>
    </row>
    <row r="316" spans="1:41" s="7" customFormat="1" ht="13.5">
      <c r="A316" s="4"/>
      <c r="C316" s="8"/>
      <c r="E316" s="4"/>
      <c r="F316" s="4"/>
      <c r="G316" s="4"/>
      <c r="H316" s="9"/>
      <c r="I316" s="10"/>
      <c r="J316" s="4"/>
      <c r="K316" s="11"/>
      <c r="L316" s="12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9"/>
      <c r="AB316" s="12"/>
      <c r="AC316" s="4"/>
      <c r="AD316" s="14"/>
      <c r="AE316" s="14"/>
      <c r="AF316" s="14"/>
      <c r="AG316" s="4"/>
      <c r="AH316" s="4"/>
      <c r="AI316" s="4"/>
      <c r="AL316" s="4"/>
      <c r="AO316" s="8"/>
    </row>
    <row r="317" spans="1:41" s="7" customFormat="1" ht="13.5">
      <c r="A317" s="4"/>
      <c r="C317" s="8"/>
      <c r="E317" s="4"/>
      <c r="F317" s="4"/>
      <c r="G317" s="4"/>
      <c r="H317" s="9"/>
      <c r="I317" s="10"/>
      <c r="J317" s="4"/>
      <c r="K317" s="11"/>
      <c r="L317" s="12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9"/>
      <c r="AB317" s="12"/>
      <c r="AC317" s="4"/>
      <c r="AD317" s="14"/>
      <c r="AE317" s="14"/>
      <c r="AF317" s="14"/>
      <c r="AG317" s="4"/>
      <c r="AH317" s="4"/>
      <c r="AI317" s="4"/>
      <c r="AL317" s="4"/>
      <c r="AO317" s="8"/>
    </row>
    <row r="318" spans="1:41" s="7" customFormat="1" ht="13.5">
      <c r="A318" s="4"/>
      <c r="C318" s="8"/>
      <c r="E318" s="4"/>
      <c r="F318" s="4"/>
      <c r="G318" s="4"/>
      <c r="H318" s="9"/>
      <c r="I318" s="10"/>
      <c r="J318" s="4"/>
      <c r="K318" s="11"/>
      <c r="L318" s="12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9"/>
      <c r="AB318" s="12"/>
      <c r="AC318" s="4"/>
      <c r="AD318" s="14"/>
      <c r="AE318" s="14"/>
      <c r="AF318" s="14"/>
      <c r="AG318" s="4"/>
      <c r="AH318" s="4"/>
      <c r="AI318" s="4"/>
      <c r="AL318" s="4"/>
      <c r="AO318" s="8"/>
    </row>
    <row r="319" spans="1:41" s="7" customFormat="1" ht="13.5">
      <c r="A319" s="4"/>
      <c r="C319" s="8"/>
      <c r="E319" s="4"/>
      <c r="F319" s="4"/>
      <c r="G319" s="4"/>
      <c r="H319" s="9"/>
      <c r="I319" s="10"/>
      <c r="J319" s="4"/>
      <c r="K319" s="11"/>
      <c r="L319" s="12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9"/>
      <c r="AB319" s="12"/>
      <c r="AC319" s="4"/>
      <c r="AD319" s="14"/>
      <c r="AE319" s="14"/>
      <c r="AF319" s="14"/>
      <c r="AG319" s="4"/>
      <c r="AH319" s="4"/>
      <c r="AI319" s="4"/>
      <c r="AL319" s="4"/>
      <c r="AO319" s="8"/>
    </row>
    <row r="320" spans="1:41" s="7" customFormat="1" ht="13.5">
      <c r="A320" s="4"/>
      <c r="C320" s="8"/>
      <c r="E320" s="4"/>
      <c r="F320" s="4"/>
      <c r="G320" s="4"/>
      <c r="H320" s="9"/>
      <c r="I320" s="10"/>
      <c r="J320" s="4"/>
      <c r="K320" s="11"/>
      <c r="L320" s="12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9"/>
      <c r="AB320" s="12"/>
      <c r="AC320" s="4"/>
      <c r="AD320" s="14"/>
      <c r="AE320" s="14"/>
      <c r="AF320" s="14"/>
      <c r="AG320" s="4"/>
      <c r="AH320" s="4"/>
      <c r="AI320" s="4"/>
      <c r="AL320" s="4"/>
      <c r="AO320" s="8"/>
    </row>
    <row r="321" spans="1:41" s="7" customFormat="1" ht="13.5">
      <c r="A321" s="4"/>
      <c r="C321" s="8"/>
      <c r="E321" s="4"/>
      <c r="F321" s="4"/>
      <c r="G321" s="4"/>
      <c r="H321" s="9"/>
      <c r="I321" s="10"/>
      <c r="J321" s="4"/>
      <c r="K321" s="11"/>
      <c r="L321" s="12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9"/>
      <c r="AB321" s="12"/>
      <c r="AC321" s="4"/>
      <c r="AD321" s="14"/>
      <c r="AE321" s="14"/>
      <c r="AF321" s="14"/>
      <c r="AG321" s="4"/>
      <c r="AH321" s="4"/>
      <c r="AI321" s="4"/>
      <c r="AL321" s="4"/>
      <c r="AO321" s="8"/>
    </row>
    <row r="322" spans="1:41" s="7" customFormat="1" ht="13.5">
      <c r="A322" s="4"/>
      <c r="C322" s="8"/>
      <c r="E322" s="4"/>
      <c r="F322" s="4"/>
      <c r="G322" s="4"/>
      <c r="H322" s="9"/>
      <c r="I322" s="10"/>
      <c r="J322" s="4"/>
      <c r="K322" s="11"/>
      <c r="L322" s="12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9"/>
      <c r="AB322" s="12"/>
      <c r="AC322" s="4"/>
      <c r="AD322" s="14"/>
      <c r="AE322" s="14"/>
      <c r="AF322" s="14"/>
      <c r="AG322" s="4"/>
      <c r="AH322" s="4"/>
      <c r="AI322" s="4"/>
      <c r="AL322" s="4"/>
      <c r="AO322" s="8"/>
    </row>
    <row r="323" spans="1:41" s="7" customFormat="1" ht="13.5">
      <c r="A323" s="4"/>
      <c r="C323" s="8"/>
      <c r="E323" s="4"/>
      <c r="F323" s="4"/>
      <c r="G323" s="4"/>
      <c r="H323" s="9"/>
      <c r="I323" s="10"/>
      <c r="J323" s="4"/>
      <c r="K323" s="11"/>
      <c r="L323" s="12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9"/>
      <c r="AB323" s="12"/>
      <c r="AC323" s="4"/>
      <c r="AD323" s="14"/>
      <c r="AE323" s="14"/>
      <c r="AF323" s="14"/>
      <c r="AG323" s="4"/>
      <c r="AH323" s="4"/>
      <c r="AI323" s="4"/>
      <c r="AL323" s="4"/>
      <c r="AO323" s="8"/>
    </row>
    <row r="324" spans="1:41" s="7" customFormat="1" ht="13.5">
      <c r="A324" s="4"/>
      <c r="C324" s="8"/>
      <c r="E324" s="4"/>
      <c r="F324" s="4"/>
      <c r="G324" s="4"/>
      <c r="H324" s="9"/>
      <c r="I324" s="10"/>
      <c r="J324" s="4"/>
      <c r="K324" s="11"/>
      <c r="L324" s="12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9"/>
      <c r="AB324" s="12"/>
      <c r="AC324" s="4"/>
      <c r="AD324" s="14"/>
      <c r="AE324" s="14"/>
      <c r="AF324" s="14"/>
      <c r="AG324" s="4"/>
      <c r="AH324" s="4"/>
      <c r="AI324" s="4"/>
      <c r="AL324" s="4"/>
      <c r="AO324" s="8"/>
    </row>
    <row r="325" spans="1:41" s="7" customFormat="1" ht="13.5">
      <c r="A325" s="4"/>
      <c r="C325" s="8"/>
      <c r="E325" s="4"/>
      <c r="F325" s="4"/>
      <c r="G325" s="4"/>
      <c r="H325" s="9"/>
      <c r="I325" s="10"/>
      <c r="J325" s="4"/>
      <c r="K325" s="11"/>
      <c r="L325" s="12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9"/>
      <c r="AB325" s="12"/>
      <c r="AC325" s="4"/>
      <c r="AD325" s="14"/>
      <c r="AE325" s="14"/>
      <c r="AF325" s="14"/>
      <c r="AG325" s="4"/>
      <c r="AH325" s="4"/>
      <c r="AI325" s="4"/>
      <c r="AL325" s="4"/>
      <c r="AO325" s="8"/>
    </row>
    <row r="326" spans="1:41" s="7" customFormat="1" ht="13.5">
      <c r="A326" s="4"/>
      <c r="C326" s="8"/>
      <c r="E326" s="4"/>
      <c r="F326" s="4"/>
      <c r="G326" s="4"/>
      <c r="H326" s="9"/>
      <c r="I326" s="10"/>
      <c r="J326" s="4"/>
      <c r="K326" s="11"/>
      <c r="L326" s="12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9"/>
      <c r="AB326" s="12"/>
      <c r="AC326" s="4"/>
      <c r="AD326" s="14"/>
      <c r="AE326" s="14"/>
      <c r="AF326" s="14"/>
      <c r="AG326" s="4"/>
      <c r="AH326" s="4"/>
      <c r="AI326" s="4"/>
      <c r="AL326" s="4"/>
      <c r="AO326" s="8"/>
    </row>
    <row r="327" spans="1:41" s="7" customFormat="1" ht="13.5">
      <c r="A327" s="4"/>
      <c r="C327" s="8"/>
      <c r="E327" s="4"/>
      <c r="F327" s="4"/>
      <c r="G327" s="4"/>
      <c r="H327" s="9"/>
      <c r="I327" s="10"/>
      <c r="J327" s="4"/>
      <c r="K327" s="11"/>
      <c r="L327" s="12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9"/>
      <c r="AB327" s="12"/>
      <c r="AC327" s="4"/>
      <c r="AD327" s="14"/>
      <c r="AE327" s="14"/>
      <c r="AF327" s="14"/>
      <c r="AG327" s="4"/>
      <c r="AH327" s="4"/>
      <c r="AI327" s="4"/>
      <c r="AL327" s="4"/>
      <c r="AO327" s="8"/>
    </row>
    <row r="328" spans="1:41" s="7" customFormat="1" ht="13.5">
      <c r="A328" s="4"/>
      <c r="C328" s="8"/>
      <c r="E328" s="4"/>
      <c r="F328" s="4"/>
      <c r="G328" s="4"/>
      <c r="H328" s="9"/>
      <c r="I328" s="10"/>
      <c r="J328" s="4"/>
      <c r="K328" s="11"/>
      <c r="L328" s="12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9"/>
      <c r="AB328" s="12"/>
      <c r="AC328" s="4"/>
      <c r="AD328" s="14"/>
      <c r="AE328" s="14"/>
      <c r="AF328" s="14"/>
      <c r="AG328" s="4"/>
      <c r="AH328" s="4"/>
      <c r="AI328" s="4"/>
      <c r="AL328" s="4"/>
      <c r="AO328" s="8"/>
    </row>
    <row r="329" spans="1:41" s="7" customFormat="1" ht="13.5">
      <c r="A329" s="4"/>
      <c r="C329" s="8"/>
      <c r="E329" s="4"/>
      <c r="F329" s="4"/>
      <c r="G329" s="4"/>
      <c r="H329" s="9"/>
      <c r="I329" s="10"/>
      <c r="J329" s="4"/>
      <c r="K329" s="11"/>
      <c r="L329" s="12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9"/>
      <c r="AB329" s="12"/>
      <c r="AC329" s="4"/>
      <c r="AD329" s="14"/>
      <c r="AE329" s="14"/>
      <c r="AF329" s="14"/>
      <c r="AG329" s="4"/>
      <c r="AH329" s="4"/>
      <c r="AI329" s="4"/>
      <c r="AL329" s="4"/>
      <c r="AO329" s="8"/>
    </row>
    <row r="330" spans="1:41" s="7" customFormat="1" ht="13.5">
      <c r="A330" s="4"/>
      <c r="C330" s="8"/>
      <c r="E330" s="4"/>
      <c r="F330" s="4"/>
      <c r="G330" s="4"/>
      <c r="H330" s="9"/>
      <c r="I330" s="10"/>
      <c r="J330" s="4"/>
      <c r="K330" s="11"/>
      <c r="L330" s="12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9"/>
      <c r="AB330" s="12"/>
      <c r="AC330" s="4"/>
      <c r="AD330" s="14"/>
      <c r="AE330" s="14"/>
      <c r="AF330" s="14"/>
      <c r="AG330" s="4"/>
      <c r="AH330" s="4"/>
      <c r="AI330" s="4"/>
      <c r="AL330" s="4"/>
      <c r="AO330" s="8"/>
    </row>
    <row r="331" spans="1:41" s="7" customFormat="1" ht="13.5">
      <c r="A331" s="4"/>
      <c r="C331" s="8"/>
      <c r="E331" s="4"/>
      <c r="F331" s="4"/>
      <c r="G331" s="4"/>
      <c r="H331" s="9"/>
      <c r="I331" s="10"/>
      <c r="J331" s="4"/>
      <c r="K331" s="11"/>
      <c r="L331" s="12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9"/>
      <c r="AB331" s="12"/>
      <c r="AC331" s="4"/>
      <c r="AD331" s="14"/>
      <c r="AE331" s="14"/>
      <c r="AF331" s="14"/>
      <c r="AG331" s="4"/>
      <c r="AH331" s="4"/>
      <c r="AI331" s="4"/>
      <c r="AL331" s="4"/>
      <c r="AO331" s="8"/>
    </row>
    <row r="332" spans="1:41" s="7" customFormat="1" ht="13.5">
      <c r="A332" s="4"/>
      <c r="C332" s="8"/>
      <c r="E332" s="4"/>
      <c r="F332" s="4"/>
      <c r="G332" s="4"/>
      <c r="H332" s="9"/>
      <c r="I332" s="10"/>
      <c r="J332" s="4"/>
      <c r="K332" s="11"/>
      <c r="L332" s="12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9"/>
      <c r="AB332" s="12"/>
      <c r="AC332" s="4"/>
      <c r="AD332" s="14"/>
      <c r="AE332" s="14"/>
      <c r="AF332" s="14"/>
      <c r="AG332" s="4"/>
      <c r="AH332" s="4"/>
      <c r="AI332" s="4"/>
      <c r="AL332" s="4"/>
      <c r="AO332" s="8"/>
    </row>
    <row r="333" spans="1:41" s="7" customFormat="1" ht="13.5">
      <c r="A333" s="4"/>
      <c r="C333" s="8"/>
      <c r="E333" s="4"/>
      <c r="F333" s="4"/>
      <c r="G333" s="4"/>
      <c r="H333" s="9"/>
      <c r="I333" s="10"/>
      <c r="J333" s="4"/>
      <c r="K333" s="11"/>
      <c r="L333" s="12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9"/>
      <c r="AB333" s="12"/>
      <c r="AC333" s="4"/>
      <c r="AD333" s="14"/>
      <c r="AE333" s="14"/>
      <c r="AF333" s="14"/>
      <c r="AG333" s="4"/>
      <c r="AH333" s="4"/>
      <c r="AI333" s="4"/>
      <c r="AL333" s="4"/>
      <c r="AO333" s="8"/>
    </row>
    <row r="334" spans="1:41" s="7" customFormat="1" ht="13.5">
      <c r="A334" s="4"/>
      <c r="C334" s="8"/>
      <c r="E334" s="4"/>
      <c r="F334" s="4"/>
      <c r="G334" s="4"/>
      <c r="H334" s="9"/>
      <c r="I334" s="10"/>
      <c r="J334" s="4"/>
      <c r="K334" s="11"/>
      <c r="L334" s="12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9"/>
      <c r="AB334" s="12"/>
      <c r="AC334" s="4"/>
      <c r="AD334" s="14"/>
      <c r="AE334" s="14"/>
      <c r="AF334" s="14"/>
      <c r="AG334" s="4"/>
      <c r="AH334" s="4"/>
      <c r="AI334" s="4"/>
      <c r="AL334" s="4"/>
      <c r="AO334" s="8"/>
    </row>
    <row r="335" spans="1:41" s="7" customFormat="1" ht="13.5">
      <c r="A335" s="4"/>
      <c r="C335" s="8"/>
      <c r="E335" s="4"/>
      <c r="F335" s="4"/>
      <c r="G335" s="4"/>
      <c r="H335" s="9"/>
      <c r="I335" s="10"/>
      <c r="J335" s="4"/>
      <c r="K335" s="11"/>
      <c r="L335" s="12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9"/>
      <c r="AB335" s="12"/>
      <c r="AC335" s="4"/>
      <c r="AD335" s="14"/>
      <c r="AE335" s="14"/>
      <c r="AF335" s="14"/>
      <c r="AG335" s="4"/>
      <c r="AH335" s="4"/>
      <c r="AI335" s="4"/>
      <c r="AL335" s="4"/>
      <c r="AO335" s="8"/>
    </row>
    <row r="336" spans="1:41" s="7" customFormat="1" ht="13.5">
      <c r="A336" s="4"/>
      <c r="C336" s="8"/>
      <c r="E336" s="4"/>
      <c r="F336" s="4"/>
      <c r="G336" s="4"/>
      <c r="H336" s="9"/>
      <c r="I336" s="10"/>
      <c r="J336" s="4"/>
      <c r="K336" s="11"/>
      <c r="L336" s="12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9"/>
      <c r="AB336" s="12"/>
      <c r="AC336" s="4"/>
      <c r="AD336" s="14"/>
      <c r="AE336" s="14"/>
      <c r="AF336" s="14"/>
      <c r="AG336" s="4"/>
      <c r="AH336" s="4"/>
      <c r="AI336" s="4"/>
      <c r="AL336" s="4"/>
      <c r="AO336" s="8"/>
    </row>
    <row r="337" spans="1:41" s="7" customFormat="1" ht="13.5">
      <c r="A337" s="4"/>
      <c r="C337" s="8"/>
      <c r="E337" s="4"/>
      <c r="F337" s="4"/>
      <c r="G337" s="4"/>
      <c r="H337" s="9"/>
      <c r="I337" s="10"/>
      <c r="J337" s="4"/>
      <c r="K337" s="11"/>
      <c r="L337" s="12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9"/>
      <c r="AB337" s="12"/>
      <c r="AC337" s="4"/>
      <c r="AD337" s="14"/>
      <c r="AE337" s="14"/>
      <c r="AF337" s="14"/>
      <c r="AG337" s="4"/>
      <c r="AH337" s="4"/>
      <c r="AI337" s="4"/>
      <c r="AL337" s="4"/>
      <c r="AO337" s="8"/>
    </row>
    <row r="338" spans="1:41" s="7" customFormat="1" ht="13.5">
      <c r="A338" s="4"/>
      <c r="C338" s="8"/>
      <c r="E338" s="4"/>
      <c r="F338" s="4"/>
      <c r="G338" s="4"/>
      <c r="H338" s="9"/>
      <c r="I338" s="10"/>
      <c r="J338" s="4"/>
      <c r="K338" s="11"/>
      <c r="L338" s="12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9"/>
      <c r="AB338" s="12"/>
      <c r="AC338" s="4"/>
      <c r="AD338" s="14"/>
      <c r="AE338" s="14"/>
      <c r="AF338" s="14"/>
      <c r="AG338" s="4"/>
      <c r="AH338" s="4"/>
      <c r="AI338" s="4"/>
      <c r="AL338" s="4"/>
      <c r="AO338" s="8"/>
    </row>
    <row r="339" spans="1:41" s="7" customFormat="1" ht="13.5">
      <c r="A339" s="4"/>
      <c r="C339" s="8"/>
      <c r="E339" s="4"/>
      <c r="F339" s="4"/>
      <c r="G339" s="4"/>
      <c r="H339" s="9"/>
      <c r="I339" s="10"/>
      <c r="J339" s="4"/>
      <c r="K339" s="11"/>
      <c r="L339" s="12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9"/>
      <c r="AB339" s="12"/>
      <c r="AC339" s="4"/>
      <c r="AD339" s="14"/>
      <c r="AE339" s="14"/>
      <c r="AF339" s="14"/>
      <c r="AG339" s="4"/>
      <c r="AH339" s="4"/>
      <c r="AI339" s="4"/>
      <c r="AL339" s="4"/>
      <c r="AO339" s="8"/>
    </row>
    <row r="340" spans="1:41" s="7" customFormat="1" ht="13.5">
      <c r="A340" s="4"/>
      <c r="C340" s="8"/>
      <c r="E340" s="4"/>
      <c r="F340" s="4"/>
      <c r="G340" s="4"/>
      <c r="H340" s="9"/>
      <c r="I340" s="10"/>
      <c r="J340" s="4"/>
      <c r="K340" s="11"/>
      <c r="L340" s="12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9"/>
      <c r="AB340" s="12"/>
      <c r="AC340" s="4"/>
      <c r="AD340" s="14"/>
      <c r="AE340" s="14"/>
      <c r="AF340" s="14"/>
      <c r="AG340" s="4"/>
      <c r="AH340" s="4"/>
      <c r="AI340" s="4"/>
      <c r="AL340" s="4"/>
      <c r="AO340" s="8"/>
    </row>
    <row r="341" spans="1:41" s="7" customFormat="1" ht="13.5">
      <c r="A341" s="4"/>
      <c r="C341" s="8"/>
      <c r="E341" s="4"/>
      <c r="F341" s="4"/>
      <c r="G341" s="4"/>
      <c r="H341" s="9"/>
      <c r="I341" s="10"/>
      <c r="J341" s="4"/>
      <c r="K341" s="11"/>
      <c r="L341" s="12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9"/>
      <c r="AB341" s="12"/>
      <c r="AC341" s="4"/>
      <c r="AD341" s="14"/>
      <c r="AE341" s="14"/>
      <c r="AF341" s="14"/>
      <c r="AG341" s="4"/>
      <c r="AH341" s="4"/>
      <c r="AI341" s="4"/>
      <c r="AL341" s="4"/>
      <c r="AO341" s="8"/>
    </row>
    <row r="342" spans="1:41" s="7" customFormat="1" ht="13.5">
      <c r="A342" s="4"/>
      <c r="C342" s="8"/>
      <c r="E342" s="4"/>
      <c r="F342" s="4"/>
      <c r="G342" s="4"/>
      <c r="H342" s="9"/>
      <c r="I342" s="10"/>
      <c r="J342" s="4"/>
      <c r="K342" s="11"/>
      <c r="L342" s="12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9"/>
      <c r="AB342" s="12"/>
      <c r="AC342" s="4"/>
      <c r="AD342" s="14"/>
      <c r="AE342" s="14"/>
      <c r="AF342" s="14"/>
      <c r="AG342" s="4"/>
      <c r="AH342" s="4"/>
      <c r="AI342" s="4"/>
      <c r="AL342" s="4"/>
      <c r="AO342" s="8"/>
    </row>
    <row r="343" spans="1:41" s="7" customFormat="1" ht="13.5">
      <c r="A343" s="4"/>
      <c r="C343" s="8"/>
      <c r="E343" s="4"/>
      <c r="F343" s="4"/>
      <c r="G343" s="4"/>
      <c r="H343" s="9"/>
      <c r="I343" s="10"/>
      <c r="J343" s="4"/>
      <c r="K343" s="11"/>
      <c r="L343" s="12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9"/>
      <c r="AB343" s="12"/>
      <c r="AC343" s="4"/>
      <c r="AD343" s="14"/>
      <c r="AE343" s="14"/>
      <c r="AF343" s="14"/>
      <c r="AG343" s="4"/>
      <c r="AH343" s="4"/>
      <c r="AI343" s="4"/>
      <c r="AL343" s="4"/>
      <c r="AO343" s="8"/>
    </row>
    <row r="344" spans="1:41" s="7" customFormat="1" ht="13.5">
      <c r="A344" s="4"/>
      <c r="C344" s="8"/>
      <c r="E344" s="4"/>
      <c r="F344" s="4"/>
      <c r="G344" s="4"/>
      <c r="H344" s="9"/>
      <c r="I344" s="10"/>
      <c r="J344" s="4"/>
      <c r="K344" s="11"/>
      <c r="L344" s="12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9"/>
      <c r="AB344" s="12"/>
      <c r="AC344" s="4"/>
      <c r="AD344" s="14"/>
      <c r="AE344" s="14"/>
      <c r="AF344" s="14"/>
      <c r="AG344" s="4"/>
      <c r="AH344" s="4"/>
      <c r="AI344" s="4"/>
      <c r="AL344" s="4"/>
      <c r="AO344" s="8"/>
    </row>
    <row r="345" spans="1:41" s="7" customFormat="1" ht="13.5">
      <c r="A345" s="4"/>
      <c r="C345" s="8"/>
      <c r="E345" s="4"/>
      <c r="F345" s="4"/>
      <c r="G345" s="4"/>
      <c r="H345" s="9"/>
      <c r="I345" s="10"/>
      <c r="J345" s="4"/>
      <c r="K345" s="11"/>
      <c r="L345" s="12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9"/>
      <c r="AB345" s="12"/>
      <c r="AC345" s="4"/>
      <c r="AD345" s="14"/>
      <c r="AE345" s="14"/>
      <c r="AF345" s="14"/>
      <c r="AG345" s="4"/>
      <c r="AH345" s="4"/>
      <c r="AI345" s="4"/>
      <c r="AL345" s="4"/>
      <c r="AO345" s="8"/>
    </row>
    <row r="346" spans="1:41" s="7" customFormat="1" ht="13.5">
      <c r="A346" s="4"/>
      <c r="C346" s="8"/>
      <c r="E346" s="4"/>
      <c r="F346" s="4"/>
      <c r="G346" s="4"/>
      <c r="H346" s="9"/>
      <c r="I346" s="10"/>
      <c r="J346" s="4"/>
      <c r="K346" s="11"/>
      <c r="L346" s="12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9"/>
      <c r="AB346" s="12"/>
      <c r="AC346" s="4"/>
      <c r="AD346" s="14"/>
      <c r="AE346" s="14"/>
      <c r="AF346" s="14"/>
      <c r="AG346" s="4"/>
      <c r="AH346" s="4"/>
      <c r="AI346" s="4"/>
      <c r="AL346" s="4"/>
      <c r="AO346" s="8"/>
    </row>
    <row r="347" spans="1:41" s="7" customFormat="1" ht="13.5">
      <c r="A347" s="4"/>
      <c r="C347" s="8"/>
      <c r="E347" s="4"/>
      <c r="F347" s="4"/>
      <c r="G347" s="4"/>
      <c r="H347" s="9"/>
      <c r="I347" s="10"/>
      <c r="J347" s="4"/>
      <c r="K347" s="11"/>
      <c r="L347" s="12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9"/>
      <c r="AB347" s="12"/>
      <c r="AC347" s="4"/>
      <c r="AD347" s="14"/>
      <c r="AE347" s="14"/>
      <c r="AF347" s="14"/>
      <c r="AG347" s="4"/>
      <c r="AH347" s="4"/>
      <c r="AI347" s="4"/>
      <c r="AL347" s="4"/>
      <c r="AO347" s="8"/>
    </row>
    <row r="348" spans="1:41" s="7" customFormat="1" ht="13.5">
      <c r="A348" s="4"/>
      <c r="C348" s="8"/>
      <c r="E348" s="4"/>
      <c r="F348" s="4"/>
      <c r="G348" s="4"/>
      <c r="H348" s="9"/>
      <c r="I348" s="10"/>
      <c r="J348" s="4"/>
      <c r="K348" s="11"/>
      <c r="L348" s="12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9"/>
      <c r="AB348" s="12"/>
      <c r="AC348" s="4"/>
      <c r="AD348" s="14"/>
      <c r="AE348" s="14"/>
      <c r="AF348" s="14"/>
      <c r="AG348" s="4"/>
      <c r="AH348" s="4"/>
      <c r="AI348" s="4"/>
      <c r="AL348" s="4"/>
      <c r="AO348" s="8"/>
    </row>
    <row r="349" spans="1:41" s="7" customFormat="1" ht="13.5">
      <c r="A349" s="4"/>
      <c r="C349" s="8"/>
      <c r="E349" s="4"/>
      <c r="F349" s="4"/>
      <c r="G349" s="4"/>
      <c r="H349" s="9"/>
      <c r="I349" s="10"/>
      <c r="J349" s="4"/>
      <c r="K349" s="11"/>
      <c r="L349" s="12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9"/>
      <c r="AB349" s="12"/>
      <c r="AC349" s="4"/>
      <c r="AD349" s="14"/>
      <c r="AE349" s="14"/>
      <c r="AF349" s="14"/>
      <c r="AG349" s="4"/>
      <c r="AH349" s="4"/>
      <c r="AI349" s="4"/>
      <c r="AL349" s="4"/>
      <c r="AO349" s="8"/>
    </row>
    <row r="350" spans="1:41" s="7" customFormat="1" ht="13.5">
      <c r="A350" s="4"/>
      <c r="C350" s="8"/>
      <c r="E350" s="4"/>
      <c r="F350" s="4"/>
      <c r="G350" s="4"/>
      <c r="H350" s="9"/>
      <c r="I350" s="10"/>
      <c r="J350" s="4"/>
      <c r="K350" s="11"/>
      <c r="L350" s="12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9"/>
      <c r="AB350" s="12"/>
      <c r="AC350" s="4"/>
      <c r="AD350" s="14"/>
      <c r="AE350" s="14"/>
      <c r="AF350" s="14"/>
      <c r="AG350" s="4"/>
      <c r="AH350" s="4"/>
      <c r="AI350" s="4"/>
      <c r="AL350" s="4"/>
      <c r="AO350" s="8"/>
    </row>
    <row r="351" spans="1:41" s="7" customFormat="1" ht="13.5">
      <c r="A351" s="4"/>
      <c r="C351" s="8"/>
      <c r="E351" s="4"/>
      <c r="F351" s="4"/>
      <c r="G351" s="4"/>
      <c r="H351" s="9"/>
      <c r="I351" s="10"/>
      <c r="J351" s="4"/>
      <c r="K351" s="11"/>
      <c r="L351" s="12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9"/>
      <c r="AB351" s="12"/>
      <c r="AC351" s="4"/>
      <c r="AD351" s="14"/>
      <c r="AE351" s="14"/>
      <c r="AF351" s="14"/>
      <c r="AG351" s="4"/>
      <c r="AH351" s="4"/>
      <c r="AI351" s="4"/>
      <c r="AL351" s="4"/>
      <c r="AO351" s="8"/>
    </row>
    <row r="352" spans="1:41" s="7" customFormat="1" ht="13.5">
      <c r="A352" s="4"/>
      <c r="C352" s="8"/>
      <c r="E352" s="4"/>
      <c r="F352" s="4"/>
      <c r="G352" s="4"/>
      <c r="H352" s="9"/>
      <c r="I352" s="10"/>
      <c r="J352" s="4"/>
      <c r="K352" s="11"/>
      <c r="L352" s="12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9"/>
      <c r="AB352" s="12"/>
      <c r="AC352" s="4"/>
      <c r="AD352" s="14"/>
      <c r="AE352" s="14"/>
      <c r="AF352" s="14"/>
      <c r="AG352" s="4"/>
      <c r="AH352" s="4"/>
      <c r="AI352" s="4"/>
      <c r="AL352" s="4"/>
      <c r="AO352" s="8"/>
    </row>
    <row r="353" spans="1:41" s="7" customFormat="1" ht="13.5">
      <c r="A353" s="4"/>
      <c r="C353" s="8"/>
      <c r="E353" s="4"/>
      <c r="F353" s="4"/>
      <c r="G353" s="4"/>
      <c r="H353" s="9"/>
      <c r="I353" s="10"/>
      <c r="J353" s="4"/>
      <c r="K353" s="11"/>
      <c r="L353" s="12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9"/>
      <c r="AB353" s="12"/>
      <c r="AC353" s="4"/>
      <c r="AD353" s="14"/>
      <c r="AE353" s="14"/>
      <c r="AF353" s="14"/>
      <c r="AG353" s="4"/>
      <c r="AH353" s="4"/>
      <c r="AI353" s="4"/>
      <c r="AL353" s="4"/>
      <c r="AO353" s="8"/>
    </row>
    <row r="354" spans="1:41" s="7" customFormat="1" ht="13.5">
      <c r="A354" s="4"/>
      <c r="C354" s="8"/>
      <c r="E354" s="4"/>
      <c r="F354" s="4"/>
      <c r="G354" s="4"/>
      <c r="H354" s="9"/>
      <c r="I354" s="10"/>
      <c r="J354" s="4"/>
      <c r="K354" s="11"/>
      <c r="L354" s="12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9"/>
      <c r="AB354" s="12"/>
      <c r="AC354" s="4"/>
      <c r="AD354" s="14"/>
      <c r="AE354" s="14"/>
      <c r="AF354" s="14"/>
      <c r="AG354" s="4"/>
      <c r="AH354" s="4"/>
      <c r="AI354" s="4"/>
      <c r="AL354" s="4"/>
      <c r="AO354" s="8"/>
    </row>
    <row r="355" spans="1:41" s="7" customFormat="1" ht="13.5">
      <c r="A355" s="4"/>
      <c r="C355" s="8"/>
      <c r="E355" s="4"/>
      <c r="F355" s="4"/>
      <c r="G355" s="4"/>
      <c r="H355" s="9"/>
      <c r="I355" s="10"/>
      <c r="J355" s="4"/>
      <c r="K355" s="11"/>
      <c r="L355" s="12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9"/>
      <c r="AB355" s="12"/>
      <c r="AC355" s="4"/>
      <c r="AD355" s="14"/>
      <c r="AE355" s="14"/>
      <c r="AF355" s="14"/>
      <c r="AG355" s="4"/>
      <c r="AH355" s="4"/>
      <c r="AI355" s="4"/>
      <c r="AL355" s="4"/>
      <c r="AO355" s="8"/>
    </row>
    <row r="356" spans="1:41" s="7" customFormat="1" ht="13.5">
      <c r="A356" s="4"/>
      <c r="C356" s="8"/>
      <c r="E356" s="4"/>
      <c r="F356" s="4"/>
      <c r="G356" s="4"/>
      <c r="H356" s="9"/>
      <c r="I356" s="10"/>
      <c r="J356" s="4"/>
      <c r="K356" s="11"/>
      <c r="L356" s="12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9"/>
      <c r="AB356" s="12"/>
      <c r="AC356" s="4"/>
      <c r="AD356" s="14"/>
      <c r="AE356" s="14"/>
      <c r="AF356" s="14"/>
      <c r="AG356" s="4"/>
      <c r="AH356" s="4"/>
      <c r="AI356" s="4"/>
      <c r="AL356" s="4"/>
      <c r="AO356" s="8"/>
    </row>
    <row r="357" spans="1:41" s="7" customFormat="1" ht="13.5">
      <c r="A357" s="4"/>
      <c r="C357" s="8"/>
      <c r="E357" s="4"/>
      <c r="F357" s="4"/>
      <c r="G357" s="4"/>
      <c r="H357" s="9"/>
      <c r="I357" s="10"/>
      <c r="J357" s="4"/>
      <c r="K357" s="11"/>
      <c r="L357" s="12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9"/>
      <c r="AB357" s="12"/>
      <c r="AC357" s="4"/>
      <c r="AD357" s="14"/>
      <c r="AE357" s="14"/>
      <c r="AF357" s="14"/>
      <c r="AG357" s="4"/>
      <c r="AH357" s="4"/>
      <c r="AI357" s="4"/>
      <c r="AL357" s="4"/>
      <c r="AO357" s="8"/>
    </row>
    <row r="358" spans="1:41" s="7" customFormat="1" ht="13.5">
      <c r="A358" s="4"/>
      <c r="C358" s="8"/>
      <c r="E358" s="4"/>
      <c r="F358" s="4"/>
      <c r="G358" s="4"/>
      <c r="H358" s="9"/>
      <c r="I358" s="10"/>
      <c r="J358" s="4"/>
      <c r="K358" s="11"/>
      <c r="L358" s="12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9"/>
      <c r="AB358" s="12"/>
      <c r="AC358" s="4"/>
      <c r="AD358" s="14"/>
      <c r="AE358" s="14"/>
      <c r="AF358" s="14"/>
      <c r="AG358" s="4"/>
      <c r="AH358" s="4"/>
      <c r="AI358" s="4"/>
      <c r="AL358" s="4"/>
      <c r="AO358" s="8"/>
    </row>
    <row r="359" spans="1:41" s="7" customFormat="1" ht="13.5">
      <c r="A359" s="4"/>
      <c r="C359" s="8"/>
      <c r="E359" s="4"/>
      <c r="F359" s="4"/>
      <c r="G359" s="4"/>
      <c r="H359" s="9"/>
      <c r="I359" s="10"/>
      <c r="J359" s="4"/>
      <c r="K359" s="11"/>
      <c r="L359" s="12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9"/>
      <c r="AB359" s="12"/>
      <c r="AC359" s="4"/>
      <c r="AD359" s="14"/>
      <c r="AE359" s="14"/>
      <c r="AF359" s="14"/>
      <c r="AG359" s="4"/>
      <c r="AH359" s="4"/>
      <c r="AI359" s="4"/>
      <c r="AL359" s="4"/>
      <c r="AO359" s="8"/>
    </row>
    <row r="360" spans="1:41" s="7" customFormat="1" ht="13.5">
      <c r="A360" s="4"/>
      <c r="C360" s="8"/>
      <c r="E360" s="4"/>
      <c r="F360" s="4"/>
      <c r="G360" s="4"/>
      <c r="H360" s="9"/>
      <c r="I360" s="10"/>
      <c r="J360" s="4"/>
      <c r="K360" s="11"/>
      <c r="L360" s="12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9"/>
      <c r="AB360" s="12"/>
      <c r="AC360" s="4"/>
      <c r="AD360" s="14"/>
      <c r="AE360" s="14"/>
      <c r="AF360" s="14"/>
      <c r="AG360" s="4"/>
      <c r="AH360" s="4"/>
      <c r="AI360" s="4"/>
      <c r="AL360" s="4"/>
      <c r="AO360" s="8"/>
    </row>
    <row r="361" spans="1:41" s="7" customFormat="1" ht="13.5">
      <c r="A361" s="4"/>
      <c r="C361" s="8"/>
      <c r="E361" s="4"/>
      <c r="F361" s="4"/>
      <c r="G361" s="4"/>
      <c r="H361" s="9"/>
      <c r="I361" s="10"/>
      <c r="J361" s="4"/>
      <c r="K361" s="11"/>
      <c r="L361" s="12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9"/>
      <c r="AB361" s="12"/>
      <c r="AC361" s="4"/>
      <c r="AD361" s="14"/>
      <c r="AE361" s="14"/>
      <c r="AF361" s="14"/>
      <c r="AG361" s="4"/>
      <c r="AH361" s="4"/>
      <c r="AI361" s="4"/>
      <c r="AL361" s="4"/>
      <c r="AO361" s="8"/>
    </row>
    <row r="362" spans="1:41" s="7" customFormat="1" ht="13.5">
      <c r="A362" s="4"/>
      <c r="C362" s="8"/>
      <c r="E362" s="4"/>
      <c r="F362" s="4"/>
      <c r="G362" s="4"/>
      <c r="H362" s="9"/>
      <c r="I362" s="10"/>
      <c r="J362" s="4"/>
      <c r="K362" s="11"/>
      <c r="L362" s="12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9"/>
      <c r="AB362" s="12"/>
      <c r="AC362" s="4"/>
      <c r="AD362" s="14"/>
      <c r="AE362" s="14"/>
      <c r="AF362" s="14"/>
      <c r="AG362" s="4"/>
      <c r="AH362" s="4"/>
      <c r="AI362" s="4"/>
      <c r="AL362" s="4"/>
      <c r="AO362" s="8"/>
    </row>
    <row r="363" spans="1:41" s="7" customFormat="1" ht="13.5">
      <c r="A363" s="4"/>
      <c r="C363" s="8"/>
      <c r="E363" s="4"/>
      <c r="F363" s="4"/>
      <c r="G363" s="4"/>
      <c r="H363" s="9"/>
      <c r="I363" s="10"/>
      <c r="J363" s="4"/>
      <c r="K363" s="11"/>
      <c r="L363" s="12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9"/>
      <c r="AB363" s="12"/>
      <c r="AC363" s="4"/>
      <c r="AD363" s="14"/>
      <c r="AE363" s="14"/>
      <c r="AF363" s="14"/>
      <c r="AG363" s="4"/>
      <c r="AH363" s="4"/>
      <c r="AI363" s="4"/>
      <c r="AL363" s="4"/>
      <c r="AO363" s="8"/>
    </row>
    <row r="364" spans="1:41" s="7" customFormat="1" ht="13.5">
      <c r="A364" s="4"/>
      <c r="C364" s="8"/>
      <c r="E364" s="4"/>
      <c r="F364" s="4"/>
      <c r="G364" s="4"/>
      <c r="H364" s="9"/>
      <c r="I364" s="10"/>
      <c r="J364" s="4"/>
      <c r="K364" s="11"/>
      <c r="L364" s="12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9"/>
      <c r="AB364" s="12"/>
      <c r="AC364" s="4"/>
      <c r="AD364" s="14"/>
      <c r="AE364" s="14"/>
      <c r="AF364" s="14"/>
      <c r="AG364" s="4"/>
      <c r="AH364" s="4"/>
      <c r="AI364" s="4"/>
      <c r="AL364" s="4"/>
      <c r="AO364" s="8"/>
    </row>
    <row r="365" spans="1:41" s="7" customFormat="1" ht="13.5">
      <c r="A365" s="4"/>
      <c r="C365" s="8"/>
      <c r="E365" s="4"/>
      <c r="F365" s="4"/>
      <c r="G365" s="4"/>
      <c r="H365" s="9"/>
      <c r="I365" s="10"/>
      <c r="J365" s="4"/>
      <c r="K365" s="11"/>
      <c r="L365" s="12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9"/>
      <c r="AB365" s="12"/>
      <c r="AC365" s="4"/>
      <c r="AD365" s="14"/>
      <c r="AE365" s="14"/>
      <c r="AF365" s="14"/>
      <c r="AG365" s="4"/>
      <c r="AH365" s="4"/>
      <c r="AI365" s="4"/>
      <c r="AL365" s="4"/>
      <c r="AO365" s="8"/>
    </row>
    <row r="366" spans="1:41" s="7" customFormat="1" ht="13.5">
      <c r="A366" s="4"/>
      <c r="C366" s="8"/>
      <c r="E366" s="4"/>
      <c r="F366" s="4"/>
      <c r="G366" s="4"/>
      <c r="H366" s="9"/>
      <c r="I366" s="10"/>
      <c r="J366" s="4"/>
      <c r="K366" s="11"/>
      <c r="L366" s="12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9"/>
      <c r="AB366" s="12"/>
      <c r="AC366" s="4"/>
      <c r="AD366" s="14"/>
      <c r="AE366" s="14"/>
      <c r="AF366" s="14"/>
      <c r="AG366" s="4"/>
      <c r="AH366" s="4"/>
      <c r="AI366" s="4"/>
      <c r="AL366" s="4"/>
      <c r="AO366" s="8"/>
    </row>
    <row r="367" spans="1:41" s="7" customFormat="1" ht="13.5">
      <c r="A367" s="4"/>
      <c r="C367" s="8"/>
      <c r="E367" s="4"/>
      <c r="F367" s="4"/>
      <c r="G367" s="4"/>
      <c r="H367" s="9"/>
      <c r="I367" s="10"/>
      <c r="J367" s="4"/>
      <c r="K367" s="11"/>
      <c r="L367" s="12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9"/>
      <c r="AB367" s="12"/>
      <c r="AC367" s="4"/>
      <c r="AD367" s="14"/>
      <c r="AE367" s="14"/>
      <c r="AF367" s="14"/>
      <c r="AG367" s="4"/>
      <c r="AH367" s="4"/>
      <c r="AI367" s="4"/>
      <c r="AL367" s="4"/>
      <c r="AO367" s="8"/>
    </row>
    <row r="368" spans="1:41" s="7" customFormat="1" ht="13.5">
      <c r="A368" s="4"/>
      <c r="C368" s="8"/>
      <c r="E368" s="4"/>
      <c r="F368" s="4"/>
      <c r="G368" s="4"/>
      <c r="H368" s="9"/>
      <c r="I368" s="10"/>
      <c r="J368" s="4"/>
      <c r="K368" s="11"/>
      <c r="L368" s="12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9"/>
      <c r="AB368" s="12"/>
      <c r="AC368" s="4"/>
      <c r="AD368" s="14"/>
      <c r="AE368" s="14"/>
      <c r="AF368" s="14"/>
      <c r="AG368" s="4"/>
      <c r="AH368" s="4"/>
      <c r="AI368" s="4"/>
      <c r="AL368" s="4"/>
      <c r="AO368" s="8"/>
    </row>
    <row r="369" spans="1:41" s="7" customFormat="1" ht="13.5">
      <c r="A369" s="4"/>
      <c r="C369" s="8"/>
      <c r="E369" s="4"/>
      <c r="F369" s="4"/>
      <c r="G369" s="4"/>
      <c r="H369" s="9"/>
      <c r="I369" s="10"/>
      <c r="J369" s="4"/>
      <c r="K369" s="11"/>
      <c r="L369" s="12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9"/>
      <c r="AB369" s="12"/>
      <c r="AC369" s="4"/>
      <c r="AD369" s="14"/>
      <c r="AE369" s="14"/>
      <c r="AF369" s="14"/>
      <c r="AG369" s="4"/>
      <c r="AH369" s="4"/>
      <c r="AI369" s="4"/>
      <c r="AL369" s="4"/>
      <c r="AO369" s="8"/>
    </row>
    <row r="370" spans="1:41" s="7" customFormat="1" ht="13.5">
      <c r="A370" s="4"/>
      <c r="C370" s="8"/>
      <c r="E370" s="4"/>
      <c r="F370" s="4"/>
      <c r="G370" s="4"/>
      <c r="H370" s="9"/>
      <c r="I370" s="10"/>
      <c r="J370" s="4"/>
      <c r="K370" s="11"/>
      <c r="L370" s="12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9"/>
      <c r="AB370" s="12"/>
      <c r="AC370" s="4"/>
      <c r="AD370" s="14"/>
      <c r="AE370" s="14"/>
      <c r="AF370" s="14"/>
      <c r="AG370" s="4"/>
      <c r="AH370" s="4"/>
      <c r="AI370" s="4"/>
      <c r="AL370" s="4"/>
      <c r="AO370" s="8"/>
    </row>
    <row r="371" spans="1:41" s="7" customFormat="1" ht="13.5">
      <c r="A371" s="4"/>
      <c r="C371" s="8"/>
      <c r="E371" s="4"/>
      <c r="F371" s="4"/>
      <c r="G371" s="4"/>
      <c r="H371" s="9"/>
      <c r="I371" s="10"/>
      <c r="J371" s="4"/>
      <c r="K371" s="11"/>
      <c r="L371" s="12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9"/>
      <c r="AB371" s="12"/>
      <c r="AC371" s="4"/>
      <c r="AD371" s="14"/>
      <c r="AE371" s="14"/>
      <c r="AF371" s="14"/>
      <c r="AG371" s="4"/>
      <c r="AH371" s="4"/>
      <c r="AI371" s="4"/>
      <c r="AL371" s="4"/>
      <c r="AO371" s="8"/>
    </row>
    <row r="372" spans="1:41" s="7" customFormat="1" ht="13.5">
      <c r="A372" s="4"/>
      <c r="C372" s="8"/>
      <c r="E372" s="4"/>
      <c r="F372" s="4"/>
      <c r="G372" s="4"/>
      <c r="H372" s="9"/>
      <c r="I372" s="10"/>
      <c r="J372" s="4"/>
      <c r="K372" s="11"/>
      <c r="L372" s="12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9"/>
      <c r="AB372" s="12"/>
      <c r="AC372" s="4"/>
      <c r="AD372" s="14"/>
      <c r="AE372" s="14"/>
      <c r="AF372" s="14"/>
      <c r="AG372" s="4"/>
      <c r="AH372" s="4"/>
      <c r="AI372" s="4"/>
      <c r="AL372" s="4"/>
      <c r="AO372" s="8"/>
    </row>
    <row r="373" spans="1:41" s="7" customFormat="1" ht="13.5">
      <c r="A373" s="4"/>
      <c r="C373" s="8"/>
      <c r="E373" s="4"/>
      <c r="F373" s="4"/>
      <c r="G373" s="4"/>
      <c r="H373" s="9"/>
      <c r="I373" s="10"/>
      <c r="J373" s="4"/>
      <c r="K373" s="11"/>
      <c r="L373" s="12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9"/>
      <c r="AB373" s="12"/>
      <c r="AC373" s="4"/>
      <c r="AD373" s="14"/>
      <c r="AE373" s="14"/>
      <c r="AF373" s="14"/>
      <c r="AG373" s="4"/>
      <c r="AH373" s="4"/>
      <c r="AI373" s="4"/>
      <c r="AL373" s="4"/>
      <c r="AO373" s="8"/>
    </row>
    <row r="374" spans="1:41" s="7" customFormat="1" ht="13.5">
      <c r="A374" s="4"/>
      <c r="C374" s="8"/>
      <c r="E374" s="4"/>
      <c r="F374" s="4"/>
      <c r="G374" s="4"/>
      <c r="H374" s="9"/>
      <c r="I374" s="10"/>
      <c r="J374" s="4"/>
      <c r="K374" s="11"/>
      <c r="L374" s="12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9"/>
      <c r="AB374" s="12"/>
      <c r="AC374" s="4"/>
      <c r="AD374" s="14"/>
      <c r="AE374" s="14"/>
      <c r="AF374" s="14"/>
      <c r="AG374" s="4"/>
      <c r="AH374" s="4"/>
      <c r="AI374" s="4"/>
      <c r="AL374" s="4"/>
      <c r="AO374" s="8"/>
    </row>
    <row r="375" spans="1:41" s="7" customFormat="1" ht="13.5">
      <c r="A375" s="4"/>
      <c r="C375" s="8"/>
      <c r="E375" s="4"/>
      <c r="F375" s="4"/>
      <c r="G375" s="4"/>
      <c r="H375" s="9"/>
      <c r="I375" s="10"/>
      <c r="J375" s="4"/>
      <c r="K375" s="11"/>
      <c r="L375" s="12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9"/>
      <c r="AB375" s="12"/>
      <c r="AC375" s="4"/>
      <c r="AD375" s="14"/>
      <c r="AE375" s="14"/>
      <c r="AF375" s="14"/>
      <c r="AG375" s="4"/>
      <c r="AH375" s="4"/>
      <c r="AI375" s="4"/>
      <c r="AL375" s="4"/>
      <c r="AO375" s="8"/>
    </row>
    <row r="376" spans="1:41" s="7" customFormat="1" ht="13.5">
      <c r="A376" s="4"/>
      <c r="C376" s="8"/>
      <c r="E376" s="4"/>
      <c r="F376" s="4"/>
      <c r="G376" s="4"/>
      <c r="H376" s="9"/>
      <c r="I376" s="10"/>
      <c r="J376" s="4"/>
      <c r="K376" s="11"/>
      <c r="L376" s="12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9"/>
      <c r="AB376" s="12"/>
      <c r="AC376" s="4"/>
      <c r="AD376" s="14"/>
      <c r="AE376" s="14"/>
      <c r="AF376" s="14"/>
      <c r="AG376" s="4"/>
      <c r="AH376" s="4"/>
      <c r="AI376" s="4"/>
      <c r="AL376" s="4"/>
      <c r="AO376" s="8"/>
    </row>
    <row r="377" spans="1:41" s="7" customFormat="1" ht="13.5">
      <c r="A377" s="4"/>
      <c r="C377" s="8"/>
      <c r="E377" s="4"/>
      <c r="F377" s="4"/>
      <c r="G377" s="4"/>
      <c r="H377" s="9"/>
      <c r="I377" s="10"/>
      <c r="J377" s="4"/>
      <c r="K377" s="11"/>
      <c r="L377" s="12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9"/>
      <c r="AB377" s="12"/>
      <c r="AC377" s="4"/>
      <c r="AD377" s="14"/>
      <c r="AE377" s="14"/>
      <c r="AF377" s="14"/>
      <c r="AG377" s="4"/>
      <c r="AH377" s="4"/>
      <c r="AI377" s="4"/>
      <c r="AL377" s="4"/>
      <c r="AO377" s="8"/>
    </row>
    <row r="378" spans="1:41" s="7" customFormat="1" ht="13.5">
      <c r="A378" s="4"/>
      <c r="C378" s="8"/>
      <c r="E378" s="4"/>
      <c r="F378" s="4"/>
      <c r="G378" s="4"/>
      <c r="H378" s="9"/>
      <c r="I378" s="10"/>
      <c r="J378" s="4"/>
      <c r="K378" s="11"/>
      <c r="L378" s="12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9"/>
      <c r="AB378" s="12"/>
      <c r="AC378" s="4"/>
      <c r="AD378" s="14"/>
      <c r="AE378" s="14"/>
      <c r="AF378" s="14"/>
      <c r="AG378" s="4"/>
      <c r="AH378" s="4"/>
      <c r="AI378" s="4"/>
      <c r="AL378" s="4"/>
      <c r="AO378" s="8"/>
    </row>
    <row r="379" spans="1:41" s="7" customFormat="1" ht="13.5">
      <c r="A379" s="4"/>
      <c r="C379" s="8"/>
      <c r="E379" s="4"/>
      <c r="F379" s="4"/>
      <c r="G379" s="4"/>
      <c r="H379" s="9"/>
      <c r="I379" s="10"/>
      <c r="J379" s="4"/>
      <c r="K379" s="11"/>
      <c r="L379" s="12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9"/>
      <c r="AB379" s="12"/>
      <c r="AC379" s="4"/>
      <c r="AD379" s="14"/>
      <c r="AE379" s="14"/>
      <c r="AF379" s="14"/>
      <c r="AG379" s="4"/>
      <c r="AH379" s="4"/>
      <c r="AI379" s="4"/>
      <c r="AL379" s="4"/>
      <c r="AO379" s="8"/>
    </row>
    <row r="380" spans="1:41" s="7" customFormat="1" ht="13.5">
      <c r="A380" s="4"/>
      <c r="C380" s="8"/>
      <c r="E380" s="4"/>
      <c r="F380" s="4"/>
      <c r="G380" s="4"/>
      <c r="H380" s="9"/>
      <c r="I380" s="10"/>
      <c r="J380" s="4"/>
      <c r="K380" s="11"/>
      <c r="L380" s="12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9"/>
      <c r="AB380" s="12"/>
      <c r="AC380" s="4"/>
      <c r="AD380" s="14"/>
      <c r="AE380" s="14"/>
      <c r="AF380" s="14"/>
      <c r="AG380" s="4"/>
      <c r="AH380" s="4"/>
      <c r="AI380" s="4"/>
      <c r="AL380" s="4"/>
      <c r="AO380" s="8"/>
    </row>
    <row r="381" spans="1:41" s="7" customFormat="1" ht="13.5">
      <c r="A381" s="4"/>
      <c r="C381" s="8"/>
      <c r="E381" s="4"/>
      <c r="F381" s="4"/>
      <c r="G381" s="4"/>
      <c r="H381" s="9"/>
      <c r="I381" s="10"/>
      <c r="J381" s="4"/>
      <c r="K381" s="11"/>
      <c r="L381" s="12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9"/>
      <c r="AB381" s="12"/>
      <c r="AC381" s="4"/>
      <c r="AD381" s="14"/>
      <c r="AE381" s="14"/>
      <c r="AF381" s="14"/>
      <c r="AG381" s="4"/>
      <c r="AH381" s="4"/>
      <c r="AI381" s="4"/>
      <c r="AL381" s="4"/>
      <c r="AO381" s="8"/>
    </row>
    <row r="382" spans="1:41" s="7" customFormat="1" ht="13.5">
      <c r="A382" s="4"/>
      <c r="C382" s="8"/>
      <c r="E382" s="4"/>
      <c r="F382" s="4"/>
      <c r="G382" s="4"/>
      <c r="H382" s="9"/>
      <c r="I382" s="10"/>
      <c r="J382" s="4"/>
      <c r="K382" s="11"/>
      <c r="L382" s="12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9"/>
      <c r="AB382" s="12"/>
      <c r="AC382" s="4"/>
      <c r="AD382" s="14"/>
      <c r="AE382" s="14"/>
      <c r="AF382" s="14"/>
      <c r="AG382" s="4"/>
      <c r="AH382" s="4"/>
      <c r="AI382" s="4"/>
      <c r="AL382" s="4"/>
      <c r="AO382" s="8"/>
    </row>
    <row r="383" spans="1:41" s="7" customFormat="1" ht="13.5">
      <c r="A383" s="4"/>
      <c r="C383" s="8"/>
      <c r="E383" s="4"/>
      <c r="F383" s="4"/>
      <c r="G383" s="4"/>
      <c r="H383" s="9"/>
      <c r="I383" s="10"/>
      <c r="J383" s="4"/>
      <c r="K383" s="11"/>
      <c r="L383" s="12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9"/>
      <c r="AB383" s="12"/>
      <c r="AC383" s="4"/>
      <c r="AD383" s="14"/>
      <c r="AE383" s="14"/>
      <c r="AF383" s="14"/>
      <c r="AG383" s="4"/>
      <c r="AH383" s="4"/>
      <c r="AI383" s="4"/>
      <c r="AL383" s="4"/>
      <c r="AO383" s="8"/>
    </row>
    <row r="384" spans="1:41" s="7" customFormat="1" ht="13.5">
      <c r="A384" s="4"/>
      <c r="C384" s="8"/>
      <c r="E384" s="4"/>
      <c r="F384" s="4"/>
      <c r="G384" s="4"/>
      <c r="H384" s="9"/>
      <c r="I384" s="10"/>
      <c r="J384" s="4"/>
      <c r="K384" s="11"/>
      <c r="L384" s="12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9"/>
      <c r="AB384" s="12"/>
      <c r="AC384" s="4"/>
      <c r="AD384" s="14"/>
      <c r="AE384" s="14"/>
      <c r="AF384" s="14"/>
      <c r="AG384" s="4"/>
      <c r="AH384" s="4"/>
      <c r="AI384" s="4"/>
      <c r="AL384" s="4"/>
      <c r="AO384" s="8"/>
    </row>
    <row r="385" spans="1:41" s="7" customFormat="1" ht="13.5">
      <c r="A385" s="4"/>
      <c r="C385" s="8"/>
      <c r="E385" s="4"/>
      <c r="F385" s="4"/>
      <c r="G385" s="4"/>
      <c r="H385" s="9"/>
      <c r="I385" s="10"/>
      <c r="J385" s="4"/>
      <c r="K385" s="11"/>
      <c r="L385" s="12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9"/>
      <c r="AB385" s="12"/>
      <c r="AC385" s="4"/>
      <c r="AD385" s="14"/>
      <c r="AE385" s="14"/>
      <c r="AF385" s="14"/>
      <c r="AG385" s="4"/>
      <c r="AH385" s="4"/>
      <c r="AI385" s="4"/>
      <c r="AL385" s="4"/>
      <c r="AO385" s="8"/>
    </row>
    <row r="386" spans="1:41" s="7" customFormat="1" ht="13.5">
      <c r="A386" s="4"/>
      <c r="C386" s="8"/>
      <c r="E386" s="4"/>
      <c r="F386" s="4"/>
      <c r="G386" s="4"/>
      <c r="H386" s="9"/>
      <c r="I386" s="10"/>
      <c r="J386" s="4"/>
      <c r="K386" s="11"/>
      <c r="L386" s="12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9"/>
      <c r="AB386" s="12"/>
      <c r="AC386" s="4"/>
      <c r="AD386" s="14"/>
      <c r="AE386" s="14"/>
      <c r="AF386" s="14"/>
      <c r="AG386" s="4"/>
      <c r="AH386" s="4"/>
      <c r="AI386" s="4"/>
      <c r="AL386" s="4"/>
      <c r="AO386" s="8"/>
    </row>
    <row r="387" spans="1:41" s="7" customFormat="1" ht="13.5">
      <c r="A387" s="4"/>
      <c r="C387" s="8"/>
      <c r="E387" s="4"/>
      <c r="F387" s="4"/>
      <c r="G387" s="4"/>
      <c r="H387" s="9"/>
      <c r="I387" s="10"/>
      <c r="J387" s="4"/>
      <c r="K387" s="11"/>
      <c r="L387" s="12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9"/>
      <c r="AB387" s="12"/>
      <c r="AC387" s="4"/>
      <c r="AD387" s="14"/>
      <c r="AE387" s="14"/>
      <c r="AF387" s="14"/>
      <c r="AG387" s="4"/>
      <c r="AH387" s="4"/>
      <c r="AI387" s="4"/>
      <c r="AL387" s="4"/>
      <c r="AO387" s="8"/>
    </row>
    <row r="388" spans="1:41" s="7" customFormat="1" ht="13.5">
      <c r="A388" s="4"/>
      <c r="C388" s="8"/>
      <c r="E388" s="4"/>
      <c r="F388" s="4"/>
      <c r="G388" s="4"/>
      <c r="H388" s="9"/>
      <c r="I388" s="10"/>
      <c r="J388" s="4"/>
      <c r="K388" s="11"/>
      <c r="L388" s="12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9"/>
      <c r="AB388" s="12"/>
      <c r="AC388" s="4"/>
      <c r="AD388" s="14"/>
      <c r="AE388" s="14"/>
      <c r="AF388" s="14"/>
      <c r="AG388" s="4"/>
      <c r="AH388" s="4"/>
      <c r="AI388" s="4"/>
      <c r="AL388" s="4"/>
      <c r="AO388" s="8"/>
    </row>
    <row r="389" spans="1:41" s="7" customFormat="1" ht="13.5">
      <c r="A389" s="4"/>
      <c r="C389" s="8"/>
      <c r="E389" s="4"/>
      <c r="F389" s="4"/>
      <c r="G389" s="4"/>
      <c r="H389" s="9"/>
      <c r="I389" s="10"/>
      <c r="J389" s="4"/>
      <c r="K389" s="11"/>
      <c r="L389" s="12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9"/>
      <c r="AB389" s="12"/>
      <c r="AC389" s="4"/>
      <c r="AD389" s="14"/>
      <c r="AE389" s="14"/>
      <c r="AF389" s="14"/>
      <c r="AG389" s="4"/>
      <c r="AH389" s="4"/>
      <c r="AI389" s="4"/>
      <c r="AL389" s="4"/>
      <c r="AO389" s="8"/>
    </row>
    <row r="390" spans="1:41" s="7" customFormat="1" ht="13.5">
      <c r="A390" s="4"/>
      <c r="C390" s="8"/>
      <c r="E390" s="4"/>
      <c r="F390" s="4"/>
      <c r="G390" s="4"/>
      <c r="H390" s="9"/>
      <c r="I390" s="10"/>
      <c r="J390" s="4"/>
      <c r="K390" s="11"/>
      <c r="L390" s="12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9"/>
      <c r="AB390" s="12"/>
      <c r="AC390" s="4"/>
      <c r="AD390" s="14"/>
      <c r="AE390" s="14"/>
      <c r="AF390" s="14"/>
      <c r="AG390" s="4"/>
      <c r="AH390" s="4"/>
      <c r="AI390" s="4"/>
      <c r="AL390" s="4"/>
      <c r="AO390" s="8"/>
    </row>
    <row r="391" spans="1:41" s="7" customFormat="1" ht="13.5">
      <c r="A391" s="4"/>
      <c r="C391" s="8"/>
      <c r="E391" s="4"/>
      <c r="F391" s="4"/>
      <c r="G391" s="4"/>
      <c r="H391" s="9"/>
      <c r="I391" s="10"/>
      <c r="J391" s="4"/>
      <c r="K391" s="11"/>
      <c r="L391" s="12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9"/>
      <c r="AB391" s="12"/>
      <c r="AC391" s="4"/>
      <c r="AD391" s="14"/>
      <c r="AE391" s="14"/>
      <c r="AF391" s="14"/>
      <c r="AG391" s="4"/>
      <c r="AH391" s="4"/>
      <c r="AI391" s="4"/>
      <c r="AL391" s="4"/>
      <c r="AO391" s="8"/>
    </row>
    <row r="392" spans="1:41" s="7" customFormat="1" ht="13.5">
      <c r="A392" s="4"/>
      <c r="C392" s="8"/>
      <c r="E392" s="4"/>
      <c r="F392" s="4"/>
      <c r="G392" s="4"/>
      <c r="H392" s="9"/>
      <c r="I392" s="10"/>
      <c r="J392" s="4"/>
      <c r="K392" s="11"/>
      <c r="L392" s="12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9"/>
      <c r="AB392" s="12"/>
      <c r="AC392" s="4"/>
      <c r="AD392" s="14"/>
      <c r="AE392" s="14"/>
      <c r="AF392" s="14"/>
      <c r="AG392" s="4"/>
      <c r="AH392" s="4"/>
      <c r="AI392" s="4"/>
      <c r="AL392" s="4"/>
      <c r="AO392" s="8"/>
    </row>
    <row r="393" spans="1:41" s="7" customFormat="1" ht="13.5">
      <c r="A393" s="4"/>
      <c r="C393" s="8"/>
      <c r="E393" s="4"/>
      <c r="F393" s="4"/>
      <c r="G393" s="4"/>
      <c r="H393" s="9"/>
      <c r="I393" s="10"/>
      <c r="J393" s="4"/>
      <c r="K393" s="11"/>
      <c r="L393" s="12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9"/>
      <c r="AB393" s="12"/>
      <c r="AC393" s="4"/>
      <c r="AD393" s="14"/>
      <c r="AE393" s="14"/>
      <c r="AF393" s="14"/>
      <c r="AG393" s="4"/>
      <c r="AH393" s="4"/>
      <c r="AI393" s="4"/>
      <c r="AL393" s="4"/>
      <c r="AO393" s="8"/>
    </row>
    <row r="394" spans="1:41" s="7" customFormat="1" ht="13.5">
      <c r="A394" s="4"/>
      <c r="C394" s="8"/>
      <c r="E394" s="4"/>
      <c r="F394" s="4"/>
      <c r="G394" s="4"/>
      <c r="H394" s="9"/>
      <c r="I394" s="10"/>
      <c r="J394" s="4"/>
      <c r="K394" s="11"/>
      <c r="L394" s="12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9"/>
      <c r="AB394" s="12"/>
      <c r="AC394" s="4"/>
      <c r="AD394" s="14"/>
      <c r="AE394" s="14"/>
      <c r="AF394" s="14"/>
      <c r="AG394" s="4"/>
      <c r="AH394" s="4"/>
      <c r="AI394" s="4"/>
      <c r="AL394" s="4"/>
      <c r="AO394" s="8"/>
    </row>
    <row r="395" spans="1:41" s="7" customFormat="1" ht="13.5">
      <c r="A395" s="4"/>
      <c r="C395" s="8"/>
      <c r="E395" s="4"/>
      <c r="F395" s="4"/>
      <c r="G395" s="4"/>
      <c r="H395" s="9"/>
      <c r="I395" s="10"/>
      <c r="J395" s="4"/>
      <c r="K395" s="11"/>
      <c r="L395" s="12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9"/>
      <c r="AB395" s="12"/>
      <c r="AC395" s="4"/>
      <c r="AD395" s="14"/>
      <c r="AE395" s="14"/>
      <c r="AF395" s="14"/>
      <c r="AG395" s="4"/>
      <c r="AH395" s="4"/>
      <c r="AI395" s="4"/>
      <c r="AL395" s="4"/>
      <c r="AO395" s="8"/>
    </row>
    <row r="396" spans="1:41" s="7" customFormat="1" ht="13.5">
      <c r="A396" s="4"/>
      <c r="C396" s="8"/>
      <c r="E396" s="4"/>
      <c r="F396" s="4"/>
      <c r="G396" s="4"/>
      <c r="H396" s="9"/>
      <c r="I396" s="10"/>
      <c r="J396" s="4"/>
      <c r="K396" s="11"/>
      <c r="L396" s="12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9"/>
      <c r="AB396" s="12"/>
      <c r="AC396" s="4"/>
      <c r="AD396" s="14"/>
      <c r="AE396" s="14"/>
      <c r="AF396" s="14"/>
      <c r="AG396" s="4"/>
      <c r="AH396" s="4"/>
      <c r="AI396" s="4"/>
      <c r="AL396" s="4"/>
      <c r="AO396" s="8"/>
    </row>
    <row r="397" spans="1:41" s="7" customFormat="1" ht="13.5">
      <c r="A397" s="4"/>
      <c r="C397" s="8"/>
      <c r="E397" s="4"/>
      <c r="F397" s="4"/>
      <c r="G397" s="4"/>
      <c r="H397" s="9"/>
      <c r="I397" s="10"/>
      <c r="J397" s="4"/>
      <c r="K397" s="11"/>
      <c r="L397" s="12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9"/>
      <c r="AB397" s="12"/>
      <c r="AC397" s="4"/>
      <c r="AD397" s="14"/>
      <c r="AE397" s="14"/>
      <c r="AF397" s="14"/>
      <c r="AG397" s="4"/>
      <c r="AH397" s="4"/>
      <c r="AI397" s="4"/>
      <c r="AL397" s="4"/>
      <c r="AO397" s="8"/>
    </row>
    <row r="398" spans="1:41" s="7" customFormat="1" ht="13.5">
      <c r="A398" s="4"/>
      <c r="C398" s="8"/>
      <c r="E398" s="4"/>
      <c r="F398" s="4"/>
      <c r="G398" s="4"/>
      <c r="H398" s="9"/>
      <c r="I398" s="10"/>
      <c r="J398" s="4"/>
      <c r="K398" s="11"/>
      <c r="L398" s="12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9"/>
      <c r="AB398" s="12"/>
      <c r="AC398" s="4"/>
      <c r="AD398" s="14"/>
      <c r="AE398" s="14"/>
      <c r="AF398" s="14"/>
      <c r="AG398" s="4"/>
      <c r="AH398" s="4"/>
      <c r="AI398" s="4"/>
      <c r="AL398" s="4"/>
      <c r="AO398" s="8"/>
    </row>
    <row r="399" spans="1:41" s="7" customFormat="1" ht="13.5">
      <c r="A399" s="4"/>
      <c r="C399" s="8"/>
      <c r="E399" s="4"/>
      <c r="F399" s="4"/>
      <c r="G399" s="4"/>
      <c r="H399" s="9"/>
      <c r="I399" s="10"/>
      <c r="J399" s="4"/>
      <c r="K399" s="11"/>
      <c r="L399" s="12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9"/>
      <c r="AB399" s="12"/>
      <c r="AC399" s="4"/>
      <c r="AD399" s="14"/>
      <c r="AE399" s="14"/>
      <c r="AF399" s="14"/>
      <c r="AG399" s="4"/>
      <c r="AH399" s="4"/>
      <c r="AI399" s="4"/>
      <c r="AL399" s="4"/>
      <c r="AO399" s="8"/>
    </row>
    <row r="400" spans="1:41" s="7" customFormat="1" ht="13.5">
      <c r="A400" s="4"/>
      <c r="C400" s="8"/>
      <c r="E400" s="4"/>
      <c r="F400" s="4"/>
      <c r="G400" s="4"/>
      <c r="H400" s="9"/>
      <c r="I400" s="10"/>
      <c r="J400" s="4"/>
      <c r="K400" s="11"/>
      <c r="L400" s="12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9"/>
      <c r="AB400" s="12"/>
      <c r="AC400" s="4"/>
      <c r="AD400" s="14"/>
      <c r="AE400" s="14"/>
      <c r="AF400" s="14"/>
      <c r="AG400" s="4"/>
      <c r="AH400" s="4"/>
      <c r="AI400" s="4"/>
      <c r="AL400" s="4"/>
      <c r="AO400" s="8"/>
    </row>
    <row r="401" spans="1:41" s="7" customFormat="1" ht="13.5">
      <c r="A401" s="4"/>
      <c r="C401" s="8"/>
      <c r="E401" s="4"/>
      <c r="F401" s="4"/>
      <c r="G401" s="4"/>
      <c r="H401" s="9"/>
      <c r="I401" s="10"/>
      <c r="J401" s="4"/>
      <c r="K401" s="11"/>
      <c r="L401" s="12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9"/>
      <c r="AB401" s="12"/>
      <c r="AC401" s="4"/>
      <c r="AD401" s="14"/>
      <c r="AE401" s="14"/>
      <c r="AF401" s="14"/>
      <c r="AG401" s="4"/>
      <c r="AH401" s="4"/>
      <c r="AI401" s="4"/>
      <c r="AL401" s="4"/>
      <c r="AO401" s="8"/>
    </row>
    <row r="402" spans="1:41" s="7" customFormat="1" ht="13.5">
      <c r="A402" s="4"/>
      <c r="C402" s="8"/>
      <c r="E402" s="4"/>
      <c r="F402" s="4"/>
      <c r="G402" s="4"/>
      <c r="H402" s="9"/>
      <c r="I402" s="10"/>
      <c r="J402" s="4"/>
      <c r="K402" s="11"/>
      <c r="L402" s="12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9"/>
      <c r="AB402" s="12"/>
      <c r="AC402" s="4"/>
      <c r="AD402" s="14"/>
      <c r="AE402" s="14"/>
      <c r="AF402" s="14"/>
      <c r="AG402" s="4"/>
      <c r="AH402" s="4"/>
      <c r="AI402" s="4"/>
      <c r="AL402" s="4"/>
      <c r="AO402" s="8"/>
    </row>
    <row r="403" spans="1:41" s="7" customFormat="1" ht="13.5">
      <c r="A403" s="4"/>
      <c r="C403" s="8"/>
      <c r="E403" s="4"/>
      <c r="F403" s="4"/>
      <c r="G403" s="4"/>
      <c r="H403" s="9"/>
      <c r="I403" s="10"/>
      <c r="J403" s="4"/>
      <c r="K403" s="11"/>
      <c r="L403" s="12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9"/>
      <c r="AB403" s="12"/>
      <c r="AC403" s="4"/>
      <c r="AD403" s="14"/>
      <c r="AE403" s="14"/>
      <c r="AF403" s="14"/>
      <c r="AG403" s="4"/>
      <c r="AH403" s="4"/>
      <c r="AI403" s="4"/>
      <c r="AL403" s="4"/>
      <c r="AO403" s="8"/>
    </row>
    <row r="404" spans="1:41" s="7" customFormat="1" ht="13.5">
      <c r="A404" s="4"/>
      <c r="C404" s="8"/>
      <c r="E404" s="4"/>
      <c r="F404" s="4"/>
      <c r="G404" s="4"/>
      <c r="H404" s="9"/>
      <c r="I404" s="10"/>
      <c r="J404" s="4"/>
      <c r="K404" s="11"/>
      <c r="L404" s="12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9"/>
      <c r="AB404" s="12"/>
      <c r="AC404" s="4"/>
      <c r="AD404" s="14"/>
      <c r="AE404" s="14"/>
      <c r="AF404" s="14"/>
      <c r="AG404" s="4"/>
      <c r="AH404" s="4"/>
      <c r="AI404" s="4"/>
      <c r="AL404" s="4"/>
      <c r="AO404" s="8"/>
    </row>
    <row r="405" spans="1:41" s="7" customFormat="1" ht="13.5">
      <c r="A405" s="4"/>
      <c r="C405" s="8"/>
      <c r="E405" s="4"/>
      <c r="F405" s="4"/>
      <c r="G405" s="4"/>
      <c r="H405" s="9"/>
      <c r="I405" s="10"/>
      <c r="J405" s="4"/>
      <c r="K405" s="11"/>
      <c r="L405" s="12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9"/>
      <c r="AB405" s="12"/>
      <c r="AC405" s="4"/>
      <c r="AD405" s="14"/>
      <c r="AE405" s="14"/>
      <c r="AF405" s="14"/>
      <c r="AG405" s="4"/>
      <c r="AH405" s="4"/>
      <c r="AI405" s="4"/>
      <c r="AL405" s="4"/>
      <c r="AO405" s="8"/>
    </row>
    <row r="406" spans="1:41" s="7" customFormat="1" ht="13.5">
      <c r="A406" s="4"/>
      <c r="C406" s="8"/>
      <c r="E406" s="4"/>
      <c r="F406" s="4"/>
      <c r="G406" s="4"/>
      <c r="H406" s="9"/>
      <c r="I406" s="10"/>
      <c r="J406" s="4"/>
      <c r="K406" s="11"/>
      <c r="L406" s="12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9"/>
      <c r="AB406" s="12"/>
      <c r="AC406" s="4"/>
      <c r="AD406" s="14"/>
      <c r="AE406" s="14"/>
      <c r="AF406" s="14"/>
      <c r="AG406" s="4"/>
      <c r="AH406" s="4"/>
      <c r="AI406" s="4"/>
      <c r="AL406" s="4"/>
      <c r="AO406" s="8"/>
    </row>
    <row r="407" spans="1:41" s="7" customFormat="1" ht="13.5">
      <c r="A407" s="4"/>
      <c r="C407" s="8"/>
      <c r="E407" s="4"/>
      <c r="F407" s="4"/>
      <c r="G407" s="4"/>
      <c r="H407" s="9"/>
      <c r="I407" s="10"/>
      <c r="J407" s="4"/>
      <c r="K407" s="11"/>
      <c r="L407" s="12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9"/>
      <c r="AB407" s="12"/>
      <c r="AC407" s="4"/>
      <c r="AD407" s="14"/>
      <c r="AE407" s="14"/>
      <c r="AF407" s="14"/>
      <c r="AG407" s="4"/>
      <c r="AH407" s="4"/>
      <c r="AI407" s="4"/>
      <c r="AL407" s="4"/>
      <c r="AO407" s="8"/>
    </row>
    <row r="408" spans="1:41" s="7" customFormat="1" ht="13.5">
      <c r="A408" s="4"/>
      <c r="C408" s="8"/>
      <c r="E408" s="4"/>
      <c r="F408" s="4"/>
      <c r="G408" s="4"/>
      <c r="H408" s="9"/>
      <c r="I408" s="10"/>
      <c r="J408" s="4"/>
      <c r="K408" s="11"/>
      <c r="L408" s="12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9"/>
      <c r="AB408" s="12"/>
      <c r="AC408" s="4"/>
      <c r="AD408" s="14"/>
      <c r="AE408" s="14"/>
      <c r="AF408" s="14"/>
      <c r="AG408" s="4"/>
      <c r="AH408" s="4"/>
      <c r="AI408" s="4"/>
      <c r="AL408" s="4"/>
      <c r="AO408" s="8"/>
    </row>
    <row r="409" spans="1:41" s="7" customFormat="1" ht="13.5">
      <c r="A409" s="4"/>
      <c r="C409" s="8"/>
      <c r="E409" s="4"/>
      <c r="F409" s="4"/>
      <c r="G409" s="4"/>
      <c r="H409" s="9"/>
      <c r="I409" s="10"/>
      <c r="J409" s="4"/>
      <c r="K409" s="11"/>
      <c r="L409" s="12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9"/>
      <c r="AB409" s="12"/>
      <c r="AC409" s="4"/>
      <c r="AD409" s="14"/>
      <c r="AE409" s="14"/>
      <c r="AF409" s="14"/>
      <c r="AG409" s="4"/>
      <c r="AH409" s="4"/>
      <c r="AI409" s="4"/>
      <c r="AL409" s="4"/>
      <c r="AO409" s="8"/>
    </row>
    <row r="410" spans="1:41" s="7" customFormat="1" ht="13.5">
      <c r="A410" s="4"/>
      <c r="C410" s="8"/>
      <c r="E410" s="4"/>
      <c r="F410" s="4"/>
      <c r="G410" s="4"/>
      <c r="H410" s="9"/>
      <c r="I410" s="10"/>
      <c r="J410" s="4"/>
      <c r="K410" s="11"/>
      <c r="L410" s="12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9"/>
      <c r="AB410" s="12"/>
      <c r="AC410" s="4"/>
      <c r="AD410" s="14"/>
      <c r="AE410" s="14"/>
      <c r="AF410" s="14"/>
      <c r="AG410" s="4"/>
      <c r="AH410" s="4"/>
      <c r="AI410" s="4"/>
      <c r="AL410" s="4"/>
      <c r="AO410" s="8"/>
    </row>
    <row r="411" spans="1:41" s="7" customFormat="1" ht="13.5">
      <c r="A411" s="4"/>
      <c r="C411" s="8"/>
      <c r="E411" s="4"/>
      <c r="F411" s="4"/>
      <c r="G411" s="4"/>
      <c r="H411" s="9"/>
      <c r="I411" s="10"/>
      <c r="J411" s="4"/>
      <c r="K411" s="11"/>
      <c r="L411" s="12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9"/>
      <c r="AB411" s="12"/>
      <c r="AC411" s="4"/>
      <c r="AD411" s="14"/>
      <c r="AE411" s="14"/>
      <c r="AF411" s="14"/>
      <c r="AG411" s="4"/>
      <c r="AH411" s="4"/>
      <c r="AI411" s="4"/>
      <c r="AL411" s="4"/>
      <c r="AO411" s="8"/>
    </row>
    <row r="412" spans="1:41" s="7" customFormat="1" ht="13.5">
      <c r="A412" s="4"/>
      <c r="C412" s="8"/>
      <c r="E412" s="4"/>
      <c r="F412" s="4"/>
      <c r="G412" s="4"/>
      <c r="H412" s="9"/>
      <c r="I412" s="10"/>
      <c r="J412" s="4"/>
      <c r="K412" s="11"/>
      <c r="L412" s="12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9"/>
      <c r="AB412" s="12"/>
      <c r="AC412" s="4"/>
      <c r="AD412" s="14"/>
      <c r="AE412" s="14"/>
      <c r="AF412" s="14"/>
      <c r="AG412" s="4"/>
      <c r="AH412" s="4"/>
      <c r="AI412" s="4"/>
      <c r="AL412" s="4"/>
      <c r="AO412" s="8"/>
    </row>
    <row r="413" spans="1:41" s="7" customFormat="1" ht="13.5">
      <c r="A413" s="4"/>
      <c r="C413" s="8"/>
      <c r="E413" s="4"/>
      <c r="F413" s="4"/>
      <c r="G413" s="4"/>
      <c r="H413" s="9"/>
      <c r="I413" s="10"/>
      <c r="J413" s="4"/>
      <c r="K413" s="11"/>
      <c r="L413" s="12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9"/>
      <c r="AB413" s="12"/>
      <c r="AC413" s="4"/>
      <c r="AD413" s="14"/>
      <c r="AE413" s="14"/>
      <c r="AF413" s="14"/>
      <c r="AG413" s="4"/>
      <c r="AH413" s="4"/>
      <c r="AI413" s="4"/>
      <c r="AL413" s="4"/>
      <c r="AO413" s="8"/>
    </row>
    <row r="414" spans="1:41" s="7" customFormat="1" ht="13.5">
      <c r="A414" s="4"/>
      <c r="C414" s="8"/>
      <c r="E414" s="4"/>
      <c r="F414" s="4"/>
      <c r="G414" s="4"/>
      <c r="H414" s="9"/>
      <c r="I414" s="10"/>
      <c r="J414" s="4"/>
      <c r="K414" s="11"/>
      <c r="L414" s="12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9"/>
      <c r="AB414" s="12"/>
      <c r="AC414" s="4"/>
      <c r="AD414" s="14"/>
      <c r="AE414" s="14"/>
      <c r="AF414" s="14"/>
      <c r="AG414" s="4"/>
      <c r="AH414" s="4"/>
      <c r="AI414" s="4"/>
      <c r="AL414" s="4"/>
      <c r="AO414" s="8"/>
    </row>
    <row r="415" spans="1:41" s="7" customFormat="1" ht="13.5">
      <c r="A415" s="4"/>
      <c r="C415" s="8"/>
      <c r="E415" s="4"/>
      <c r="F415" s="4"/>
      <c r="G415" s="4"/>
      <c r="H415" s="9"/>
      <c r="I415" s="10"/>
      <c r="J415" s="4"/>
      <c r="K415" s="11"/>
      <c r="L415" s="12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9"/>
      <c r="AB415" s="12"/>
      <c r="AC415" s="4"/>
      <c r="AD415" s="14"/>
      <c r="AE415" s="14"/>
      <c r="AF415" s="14"/>
      <c r="AG415" s="4"/>
      <c r="AH415" s="4"/>
      <c r="AI415" s="4"/>
      <c r="AL415" s="4"/>
      <c r="AO415" s="8"/>
    </row>
    <row r="416" spans="1:41" s="7" customFormat="1" ht="13.5">
      <c r="A416" s="4"/>
      <c r="C416" s="8"/>
      <c r="E416" s="4"/>
      <c r="F416" s="4"/>
      <c r="G416" s="4"/>
      <c r="H416" s="9"/>
      <c r="I416" s="10"/>
      <c r="J416" s="4"/>
      <c r="K416" s="11"/>
      <c r="L416" s="12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9"/>
      <c r="AB416" s="12"/>
      <c r="AC416" s="4"/>
      <c r="AD416" s="14"/>
      <c r="AE416" s="14"/>
      <c r="AF416" s="14"/>
      <c r="AG416" s="4"/>
      <c r="AH416" s="4"/>
      <c r="AI416" s="4"/>
      <c r="AL416" s="4"/>
      <c r="AO416" s="8"/>
    </row>
    <row r="417" spans="1:41" s="7" customFormat="1" ht="13.5">
      <c r="A417" s="4"/>
      <c r="C417" s="8"/>
      <c r="E417" s="4"/>
      <c r="F417" s="4"/>
      <c r="G417" s="4"/>
      <c r="H417" s="9"/>
      <c r="I417" s="10"/>
      <c r="J417" s="4"/>
      <c r="K417" s="11"/>
      <c r="L417" s="12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9"/>
      <c r="AB417" s="12"/>
      <c r="AC417" s="4"/>
      <c r="AD417" s="14"/>
      <c r="AE417" s="14"/>
      <c r="AF417" s="14"/>
      <c r="AG417" s="4"/>
      <c r="AH417" s="4"/>
      <c r="AI417" s="4"/>
      <c r="AL417" s="4"/>
      <c r="AO417" s="8"/>
    </row>
    <row r="418" spans="1:41" s="7" customFormat="1" ht="13.5">
      <c r="A418" s="4"/>
      <c r="C418" s="8"/>
      <c r="E418" s="4"/>
      <c r="F418" s="4"/>
      <c r="G418" s="4"/>
      <c r="H418" s="9"/>
      <c r="I418" s="10"/>
      <c r="J418" s="4"/>
      <c r="K418" s="11"/>
      <c r="L418" s="12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9"/>
      <c r="AB418" s="12"/>
      <c r="AC418" s="4"/>
      <c r="AD418" s="14"/>
      <c r="AE418" s="14"/>
      <c r="AF418" s="14"/>
      <c r="AG418" s="4"/>
      <c r="AH418" s="4"/>
      <c r="AI418" s="4"/>
      <c r="AL418" s="4"/>
      <c r="AO418" s="8"/>
    </row>
    <row r="419" spans="1:41" s="7" customFormat="1" ht="13.5">
      <c r="A419" s="4"/>
      <c r="C419" s="8"/>
      <c r="E419" s="4"/>
      <c r="F419" s="4"/>
      <c r="G419" s="4"/>
      <c r="H419" s="9"/>
      <c r="I419" s="10"/>
      <c r="J419" s="4"/>
      <c r="K419" s="11"/>
      <c r="L419" s="12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9"/>
      <c r="AB419" s="12"/>
      <c r="AC419" s="4"/>
      <c r="AD419" s="14"/>
      <c r="AE419" s="14"/>
      <c r="AF419" s="14"/>
      <c r="AG419" s="4"/>
      <c r="AH419" s="4"/>
      <c r="AI419" s="4"/>
      <c r="AL419" s="4"/>
      <c r="AO419" s="8"/>
    </row>
    <row r="420" spans="1:41" s="7" customFormat="1" ht="13.5">
      <c r="A420" s="4"/>
      <c r="C420" s="8"/>
      <c r="E420" s="4"/>
      <c r="F420" s="4"/>
      <c r="G420" s="4"/>
      <c r="H420" s="9"/>
      <c r="I420" s="10"/>
      <c r="J420" s="4"/>
      <c r="K420" s="11"/>
      <c r="L420" s="12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9"/>
      <c r="AB420" s="12"/>
      <c r="AC420" s="4"/>
      <c r="AD420" s="14"/>
      <c r="AE420" s="14"/>
      <c r="AF420" s="14"/>
      <c r="AG420" s="4"/>
      <c r="AH420" s="4"/>
      <c r="AI420" s="4"/>
      <c r="AL420" s="4"/>
      <c r="AO420" s="8"/>
    </row>
    <row r="421" spans="1:41" s="7" customFormat="1" ht="13.5">
      <c r="A421" s="4"/>
      <c r="C421" s="8"/>
      <c r="E421" s="4"/>
      <c r="F421" s="4"/>
      <c r="G421" s="4"/>
      <c r="H421" s="9"/>
      <c r="I421" s="10"/>
      <c r="J421" s="4"/>
      <c r="K421" s="11"/>
      <c r="L421" s="12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9"/>
      <c r="AB421" s="12"/>
      <c r="AC421" s="4"/>
      <c r="AD421" s="14"/>
      <c r="AE421" s="14"/>
      <c r="AF421" s="14"/>
      <c r="AG421" s="4"/>
      <c r="AH421" s="4"/>
      <c r="AI421" s="4"/>
      <c r="AL421" s="4"/>
      <c r="AO421" s="8"/>
    </row>
    <row r="422" spans="1:41" s="7" customFormat="1" ht="13.5">
      <c r="A422" s="4"/>
      <c r="C422" s="8"/>
      <c r="E422" s="4"/>
      <c r="F422" s="4"/>
      <c r="G422" s="4"/>
      <c r="H422" s="9"/>
      <c r="I422" s="10"/>
      <c r="J422" s="4"/>
      <c r="K422" s="11"/>
      <c r="L422" s="12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9"/>
      <c r="AB422" s="12"/>
      <c r="AC422" s="4"/>
      <c r="AD422" s="14"/>
      <c r="AE422" s="14"/>
      <c r="AF422" s="14"/>
      <c r="AG422" s="4"/>
      <c r="AH422" s="4"/>
      <c r="AI422" s="4"/>
      <c r="AL422" s="4"/>
      <c r="AO422" s="8"/>
    </row>
    <row r="423" spans="1:41" s="7" customFormat="1" ht="13.5">
      <c r="A423" s="4"/>
      <c r="C423" s="8"/>
      <c r="E423" s="4"/>
      <c r="F423" s="4"/>
      <c r="G423" s="4"/>
      <c r="H423" s="9"/>
      <c r="I423" s="10"/>
      <c r="J423" s="4"/>
      <c r="K423" s="11"/>
      <c r="L423" s="12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9"/>
      <c r="AB423" s="12"/>
      <c r="AC423" s="4"/>
      <c r="AD423" s="14"/>
      <c r="AE423" s="14"/>
      <c r="AF423" s="14"/>
      <c r="AG423" s="4"/>
      <c r="AH423" s="4"/>
      <c r="AI423" s="4"/>
      <c r="AL423" s="4"/>
      <c r="AO423" s="8"/>
    </row>
    <row r="424" spans="1:41" s="7" customFormat="1" ht="13.5">
      <c r="A424" s="4"/>
      <c r="C424" s="8"/>
      <c r="E424" s="4"/>
      <c r="F424" s="4"/>
      <c r="G424" s="4"/>
      <c r="H424" s="9"/>
      <c r="I424" s="10"/>
      <c r="J424" s="4"/>
      <c r="K424" s="11"/>
      <c r="L424" s="12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9"/>
      <c r="AB424" s="12"/>
      <c r="AC424" s="4"/>
      <c r="AD424" s="14"/>
      <c r="AE424" s="14"/>
      <c r="AF424" s="14"/>
      <c r="AG424" s="4"/>
      <c r="AH424" s="4"/>
      <c r="AI424" s="4"/>
      <c r="AL424" s="4"/>
      <c r="AO424" s="8"/>
    </row>
    <row r="425" spans="1:41" s="7" customFormat="1" ht="13.5">
      <c r="A425" s="4"/>
      <c r="C425" s="8"/>
      <c r="E425" s="4"/>
      <c r="F425" s="4"/>
      <c r="G425" s="4"/>
      <c r="H425" s="9"/>
      <c r="I425" s="10"/>
      <c r="J425" s="4"/>
      <c r="K425" s="11"/>
      <c r="L425" s="12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9"/>
      <c r="AB425" s="12"/>
      <c r="AC425" s="4"/>
      <c r="AD425" s="14"/>
      <c r="AE425" s="14"/>
      <c r="AF425" s="14"/>
      <c r="AG425" s="4"/>
      <c r="AH425" s="4"/>
      <c r="AI425" s="4"/>
      <c r="AL425" s="4"/>
      <c r="AO425" s="8"/>
    </row>
    <row r="426" spans="1:41" s="7" customFormat="1" ht="13.5">
      <c r="A426" s="4"/>
      <c r="C426" s="8"/>
      <c r="E426" s="4"/>
      <c r="F426" s="4"/>
      <c r="G426" s="4"/>
      <c r="H426" s="9"/>
      <c r="I426" s="10"/>
      <c r="J426" s="4"/>
      <c r="K426" s="11"/>
      <c r="L426" s="12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9"/>
      <c r="AB426" s="12"/>
      <c r="AC426" s="4"/>
      <c r="AD426" s="14"/>
      <c r="AE426" s="14"/>
      <c r="AF426" s="14"/>
      <c r="AG426" s="4"/>
      <c r="AH426" s="4"/>
      <c r="AI426" s="4"/>
      <c r="AL426" s="4"/>
      <c r="AO426" s="8"/>
    </row>
    <row r="427" spans="1:41" s="7" customFormat="1" ht="13.5">
      <c r="A427" s="4"/>
      <c r="C427" s="8"/>
      <c r="E427" s="4"/>
      <c r="F427" s="4"/>
      <c r="G427" s="4"/>
      <c r="H427" s="9"/>
      <c r="I427" s="10"/>
      <c r="J427" s="4"/>
      <c r="K427" s="11"/>
      <c r="L427" s="12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9"/>
      <c r="AB427" s="12"/>
      <c r="AC427" s="4"/>
      <c r="AD427" s="14"/>
      <c r="AE427" s="14"/>
      <c r="AF427" s="14"/>
      <c r="AG427" s="4"/>
      <c r="AH427" s="4"/>
      <c r="AI427" s="4"/>
      <c r="AL427" s="4"/>
      <c r="AO427" s="8"/>
    </row>
    <row r="428" spans="1:41" s="7" customFormat="1" ht="13.5">
      <c r="A428" s="4"/>
      <c r="C428" s="8"/>
      <c r="E428" s="4"/>
      <c r="F428" s="4"/>
      <c r="G428" s="4"/>
      <c r="H428" s="9"/>
      <c r="I428" s="10"/>
      <c r="J428" s="4"/>
      <c r="K428" s="11"/>
      <c r="L428" s="12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9"/>
      <c r="AB428" s="12"/>
      <c r="AC428" s="4"/>
      <c r="AD428" s="14"/>
      <c r="AE428" s="14"/>
      <c r="AF428" s="14"/>
      <c r="AG428" s="4"/>
      <c r="AH428" s="4"/>
      <c r="AI428" s="4"/>
      <c r="AL428" s="4"/>
      <c r="AO428" s="8"/>
    </row>
    <row r="429" spans="1:41" s="7" customFormat="1" ht="13.5">
      <c r="A429" s="4"/>
      <c r="C429" s="8"/>
      <c r="E429" s="4"/>
      <c r="F429" s="4"/>
      <c r="G429" s="4"/>
      <c r="H429" s="9"/>
      <c r="I429" s="10"/>
      <c r="J429" s="4"/>
      <c r="K429" s="11"/>
      <c r="L429" s="12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9"/>
      <c r="AB429" s="12"/>
      <c r="AC429" s="4"/>
      <c r="AD429" s="14"/>
      <c r="AE429" s="14"/>
      <c r="AF429" s="14"/>
      <c r="AG429" s="4"/>
      <c r="AH429" s="4"/>
      <c r="AI429" s="4"/>
      <c r="AL429" s="4"/>
      <c r="AO429" s="8"/>
    </row>
    <row r="430" spans="1:41" s="7" customFormat="1" ht="13.5">
      <c r="A430" s="4"/>
      <c r="C430" s="8"/>
      <c r="E430" s="4"/>
      <c r="F430" s="4"/>
      <c r="G430" s="4"/>
      <c r="H430" s="9"/>
      <c r="I430" s="10"/>
      <c r="J430" s="4"/>
      <c r="K430" s="11"/>
      <c r="L430" s="12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9"/>
      <c r="AB430" s="12"/>
      <c r="AC430" s="4"/>
      <c r="AD430" s="14"/>
      <c r="AE430" s="14"/>
      <c r="AF430" s="14"/>
      <c r="AG430" s="4"/>
      <c r="AH430" s="4"/>
      <c r="AI430" s="4"/>
      <c r="AL430" s="4"/>
      <c r="AO430" s="8"/>
    </row>
    <row r="431" spans="1:41" s="7" customFormat="1" ht="13.5">
      <c r="A431" s="4"/>
      <c r="C431" s="8"/>
      <c r="E431" s="4"/>
      <c r="F431" s="4"/>
      <c r="G431" s="4"/>
      <c r="H431" s="9"/>
      <c r="I431" s="10"/>
      <c r="J431" s="4"/>
      <c r="K431" s="11"/>
      <c r="L431" s="12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9"/>
      <c r="AB431" s="12"/>
      <c r="AC431" s="4"/>
      <c r="AD431" s="14"/>
      <c r="AE431" s="14"/>
      <c r="AF431" s="14"/>
      <c r="AG431" s="4"/>
      <c r="AH431" s="4"/>
      <c r="AI431" s="4"/>
      <c r="AL431" s="4"/>
      <c r="AO431" s="8"/>
    </row>
    <row r="432" spans="1:41" s="7" customFormat="1" ht="13.5">
      <c r="A432" s="4"/>
      <c r="C432" s="8"/>
      <c r="E432" s="4"/>
      <c r="F432" s="4"/>
      <c r="G432" s="4"/>
      <c r="H432" s="9"/>
      <c r="I432" s="10"/>
      <c r="J432" s="4"/>
      <c r="K432" s="11"/>
      <c r="L432" s="12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9"/>
      <c r="AB432" s="12"/>
      <c r="AC432" s="4"/>
      <c r="AD432" s="14"/>
      <c r="AE432" s="14"/>
      <c r="AF432" s="14"/>
      <c r="AG432" s="4"/>
      <c r="AH432" s="4"/>
      <c r="AI432" s="4"/>
      <c r="AL432" s="4"/>
      <c r="AO432" s="8"/>
    </row>
    <row r="433" spans="1:41" s="7" customFormat="1" ht="13.5">
      <c r="A433" s="4"/>
      <c r="C433" s="8"/>
      <c r="E433" s="4"/>
      <c r="F433" s="4"/>
      <c r="G433" s="4"/>
      <c r="H433" s="9"/>
      <c r="I433" s="10"/>
      <c r="J433" s="4"/>
      <c r="K433" s="11"/>
      <c r="L433" s="12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9"/>
      <c r="AB433" s="12"/>
      <c r="AC433" s="4"/>
      <c r="AD433" s="14"/>
      <c r="AE433" s="14"/>
      <c r="AF433" s="14"/>
      <c r="AG433" s="4"/>
      <c r="AH433" s="4"/>
      <c r="AI433" s="4"/>
      <c r="AL433" s="4"/>
      <c r="AO433" s="8"/>
    </row>
    <row r="434" spans="1:41" s="7" customFormat="1" ht="13.5">
      <c r="A434" s="4"/>
      <c r="C434" s="8"/>
      <c r="E434" s="4"/>
      <c r="F434" s="4"/>
      <c r="G434" s="4"/>
      <c r="H434" s="9"/>
      <c r="I434" s="10"/>
      <c r="J434" s="4"/>
      <c r="K434" s="11"/>
      <c r="L434" s="12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9"/>
      <c r="AB434" s="12"/>
      <c r="AC434" s="4"/>
      <c r="AD434" s="14"/>
      <c r="AE434" s="14"/>
      <c r="AF434" s="14"/>
      <c r="AG434" s="4"/>
      <c r="AH434" s="4"/>
      <c r="AI434" s="4"/>
      <c r="AL434" s="4"/>
      <c r="AO434" s="8"/>
    </row>
    <row r="435" spans="1:41" s="7" customFormat="1" ht="13.5">
      <c r="A435" s="4"/>
      <c r="C435" s="8"/>
      <c r="E435" s="4"/>
      <c r="F435" s="4"/>
      <c r="G435" s="4"/>
      <c r="H435" s="9"/>
      <c r="I435" s="10"/>
      <c r="J435" s="4"/>
      <c r="K435" s="11"/>
      <c r="L435" s="12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9"/>
      <c r="AB435" s="12"/>
      <c r="AC435" s="4"/>
      <c r="AD435" s="14"/>
      <c r="AE435" s="14"/>
      <c r="AF435" s="14"/>
      <c r="AG435" s="4"/>
      <c r="AH435" s="4"/>
      <c r="AI435" s="4"/>
      <c r="AL435" s="4"/>
      <c r="AO435" s="8"/>
    </row>
    <row r="436" spans="1:41" s="7" customFormat="1" ht="13.5">
      <c r="A436" s="4"/>
      <c r="C436" s="8"/>
      <c r="E436" s="4"/>
      <c r="F436" s="4"/>
      <c r="G436" s="4"/>
      <c r="H436" s="9"/>
      <c r="I436" s="10"/>
      <c r="J436" s="4"/>
      <c r="K436" s="11"/>
      <c r="L436" s="12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9"/>
      <c r="AB436" s="12"/>
      <c r="AC436" s="4"/>
      <c r="AD436" s="14"/>
      <c r="AE436" s="14"/>
      <c r="AF436" s="14"/>
      <c r="AG436" s="4"/>
      <c r="AH436" s="4"/>
      <c r="AI436" s="4"/>
      <c r="AL436" s="4"/>
      <c r="AO436" s="8"/>
    </row>
    <row r="437" spans="1:41" s="7" customFormat="1" ht="13.5">
      <c r="A437" s="4"/>
      <c r="C437" s="8"/>
      <c r="E437" s="4"/>
      <c r="F437" s="4"/>
      <c r="G437" s="4"/>
      <c r="H437" s="9"/>
      <c r="I437" s="10"/>
      <c r="J437" s="4"/>
      <c r="K437" s="11"/>
      <c r="L437" s="12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9"/>
      <c r="AB437" s="12"/>
      <c r="AC437" s="4"/>
      <c r="AD437" s="14"/>
      <c r="AE437" s="14"/>
      <c r="AF437" s="14"/>
      <c r="AG437" s="4"/>
      <c r="AH437" s="4"/>
      <c r="AI437" s="4"/>
      <c r="AL437" s="4"/>
      <c r="AO437" s="8"/>
    </row>
    <row r="438" spans="1:41" s="7" customFormat="1" ht="13.5">
      <c r="A438" s="4"/>
      <c r="C438" s="8"/>
      <c r="E438" s="4"/>
      <c r="F438" s="4"/>
      <c r="G438" s="4"/>
      <c r="H438" s="9"/>
      <c r="I438" s="10"/>
      <c r="J438" s="4"/>
      <c r="K438" s="11"/>
      <c r="L438" s="12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9"/>
      <c r="AB438" s="12"/>
      <c r="AC438" s="4"/>
      <c r="AD438" s="14"/>
      <c r="AE438" s="14"/>
      <c r="AF438" s="14"/>
      <c r="AG438" s="4"/>
      <c r="AH438" s="4"/>
      <c r="AI438" s="4"/>
      <c r="AL438" s="4"/>
      <c r="AO438" s="8"/>
    </row>
    <row r="439" spans="1:41" s="7" customFormat="1" ht="13.5">
      <c r="A439" s="4"/>
      <c r="C439" s="8"/>
      <c r="E439" s="4"/>
      <c r="F439" s="4"/>
      <c r="G439" s="4"/>
      <c r="H439" s="9"/>
      <c r="I439" s="10"/>
      <c r="J439" s="4"/>
      <c r="K439" s="11"/>
      <c r="L439" s="12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9"/>
      <c r="AB439" s="12"/>
      <c r="AC439" s="4"/>
      <c r="AD439" s="14"/>
      <c r="AE439" s="14"/>
      <c r="AF439" s="14"/>
      <c r="AG439" s="4"/>
      <c r="AH439" s="4"/>
      <c r="AI439" s="4"/>
      <c r="AL439" s="4"/>
      <c r="AO439" s="8"/>
    </row>
    <row r="440" spans="1:41" s="7" customFormat="1" ht="13.5">
      <c r="A440" s="4"/>
      <c r="C440" s="8"/>
      <c r="E440" s="4"/>
      <c r="F440" s="4"/>
      <c r="G440" s="4"/>
      <c r="H440" s="9"/>
      <c r="I440" s="10"/>
      <c r="J440" s="4"/>
      <c r="K440" s="11"/>
      <c r="L440" s="12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9"/>
      <c r="AB440" s="12"/>
      <c r="AC440" s="4"/>
      <c r="AD440" s="14"/>
      <c r="AE440" s="14"/>
      <c r="AF440" s="14"/>
      <c r="AG440" s="4"/>
      <c r="AH440" s="4"/>
      <c r="AI440" s="4"/>
      <c r="AL440" s="4"/>
      <c r="AO440" s="8"/>
    </row>
    <row r="441" spans="1:41" s="7" customFormat="1" ht="13.5">
      <c r="A441" s="4"/>
      <c r="C441" s="8"/>
      <c r="E441" s="4"/>
      <c r="F441" s="4"/>
      <c r="G441" s="4"/>
      <c r="H441" s="9"/>
      <c r="I441" s="10"/>
      <c r="J441" s="4"/>
      <c r="K441" s="11"/>
      <c r="L441" s="12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9"/>
      <c r="AB441" s="12"/>
      <c r="AC441" s="4"/>
      <c r="AD441" s="14"/>
      <c r="AE441" s="14"/>
      <c r="AF441" s="14"/>
      <c r="AG441" s="4"/>
      <c r="AH441" s="4"/>
      <c r="AI441" s="4"/>
      <c r="AL441" s="4"/>
      <c r="AO441" s="8"/>
    </row>
    <row r="442" spans="1:41" s="7" customFormat="1" ht="13.5">
      <c r="A442" s="4"/>
      <c r="C442" s="8"/>
      <c r="E442" s="4"/>
      <c r="F442" s="4"/>
      <c r="G442" s="4"/>
      <c r="H442" s="9"/>
      <c r="I442" s="10"/>
      <c r="J442" s="4"/>
      <c r="K442" s="11"/>
      <c r="L442" s="12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9"/>
      <c r="AB442" s="12"/>
      <c r="AC442" s="4"/>
      <c r="AD442" s="14"/>
      <c r="AE442" s="14"/>
      <c r="AF442" s="14"/>
      <c r="AG442" s="4"/>
      <c r="AH442" s="4"/>
      <c r="AI442" s="4"/>
      <c r="AL442" s="4"/>
      <c r="AO442" s="8"/>
    </row>
    <row r="443" spans="1:41" s="7" customFormat="1" ht="13.5">
      <c r="A443" s="4"/>
      <c r="C443" s="8"/>
      <c r="E443" s="4"/>
      <c r="F443" s="4"/>
      <c r="G443" s="4"/>
      <c r="H443" s="9"/>
      <c r="I443" s="10"/>
      <c r="J443" s="4"/>
      <c r="K443" s="11"/>
      <c r="L443" s="12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9"/>
      <c r="AB443" s="12"/>
      <c r="AC443" s="4"/>
      <c r="AD443" s="14"/>
      <c r="AE443" s="14"/>
      <c r="AF443" s="14"/>
      <c r="AG443" s="4"/>
      <c r="AH443" s="4"/>
      <c r="AI443" s="4"/>
      <c r="AL443" s="4"/>
      <c r="AO443" s="8"/>
    </row>
    <row r="444" spans="1:41" s="7" customFormat="1" ht="13.5">
      <c r="A444" s="4"/>
      <c r="C444" s="8"/>
      <c r="E444" s="4"/>
      <c r="F444" s="4"/>
      <c r="G444" s="4"/>
      <c r="H444" s="9"/>
      <c r="I444" s="10"/>
      <c r="J444" s="4"/>
      <c r="K444" s="11"/>
      <c r="L444" s="12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9"/>
      <c r="AB444" s="12"/>
      <c r="AC444" s="4"/>
      <c r="AD444" s="14"/>
      <c r="AE444" s="14"/>
      <c r="AF444" s="14"/>
      <c r="AG444" s="4"/>
      <c r="AH444" s="4"/>
      <c r="AI444" s="4"/>
      <c r="AL444" s="4"/>
      <c r="AO444" s="8"/>
    </row>
    <row r="445" spans="1:41" s="7" customFormat="1" ht="13.5">
      <c r="A445" s="4"/>
      <c r="C445" s="8"/>
      <c r="E445" s="4"/>
      <c r="F445" s="4"/>
      <c r="G445" s="4"/>
      <c r="H445" s="9"/>
      <c r="I445" s="10"/>
      <c r="J445" s="4"/>
      <c r="K445" s="11"/>
      <c r="L445" s="12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9"/>
      <c r="AB445" s="12"/>
      <c r="AC445" s="4"/>
      <c r="AD445" s="14"/>
      <c r="AE445" s="14"/>
      <c r="AF445" s="14"/>
      <c r="AG445" s="4"/>
      <c r="AH445" s="4"/>
      <c r="AI445" s="4"/>
      <c r="AL445" s="4"/>
      <c r="AO445" s="8"/>
    </row>
    <row r="446" spans="1:41" s="7" customFormat="1" ht="13.5">
      <c r="A446" s="4"/>
      <c r="C446" s="8"/>
      <c r="E446" s="4"/>
      <c r="F446" s="4"/>
      <c r="G446" s="4"/>
      <c r="H446" s="9"/>
      <c r="I446" s="10"/>
      <c r="J446" s="4"/>
      <c r="K446" s="11"/>
      <c r="L446" s="12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9"/>
      <c r="AB446" s="12"/>
      <c r="AC446" s="4"/>
      <c r="AD446" s="14"/>
      <c r="AE446" s="14"/>
      <c r="AF446" s="14"/>
      <c r="AG446" s="4"/>
      <c r="AH446" s="4"/>
      <c r="AI446" s="4"/>
      <c r="AL446" s="4"/>
      <c r="AO446" s="8"/>
    </row>
    <row r="447" spans="1:41" s="7" customFormat="1" ht="13.5">
      <c r="A447" s="4"/>
      <c r="C447" s="8"/>
      <c r="E447" s="4"/>
      <c r="F447" s="4"/>
      <c r="G447" s="4"/>
      <c r="H447" s="9"/>
      <c r="I447" s="10"/>
      <c r="J447" s="4"/>
      <c r="K447" s="11"/>
      <c r="L447" s="12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9"/>
      <c r="AB447" s="12"/>
      <c r="AC447" s="4"/>
      <c r="AD447" s="14"/>
      <c r="AE447" s="14"/>
      <c r="AF447" s="14"/>
      <c r="AG447" s="4"/>
      <c r="AH447" s="4"/>
      <c r="AI447" s="4"/>
      <c r="AL447" s="4"/>
      <c r="AO447" s="8"/>
    </row>
    <row r="448" spans="1:41" s="7" customFormat="1" ht="13.5">
      <c r="A448" s="4"/>
      <c r="C448" s="8"/>
      <c r="E448" s="4"/>
      <c r="F448" s="4"/>
      <c r="G448" s="4"/>
      <c r="H448" s="9"/>
      <c r="I448" s="10"/>
      <c r="J448" s="4"/>
      <c r="K448" s="11"/>
      <c r="L448" s="12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9"/>
      <c r="AB448" s="12"/>
      <c r="AC448" s="4"/>
      <c r="AD448" s="14"/>
      <c r="AE448" s="14"/>
      <c r="AF448" s="14"/>
      <c r="AG448" s="4"/>
      <c r="AH448" s="4"/>
      <c r="AI448" s="4"/>
      <c r="AL448" s="4"/>
      <c r="AO448" s="8"/>
    </row>
    <row r="449" spans="1:41" s="7" customFormat="1" ht="13.5">
      <c r="A449" s="4"/>
      <c r="C449" s="8"/>
      <c r="E449" s="4"/>
      <c r="F449" s="4"/>
      <c r="G449" s="4"/>
      <c r="H449" s="9"/>
      <c r="I449" s="10"/>
      <c r="J449" s="4"/>
      <c r="K449" s="11"/>
      <c r="L449" s="12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9"/>
      <c r="AB449" s="12"/>
      <c r="AC449" s="4"/>
      <c r="AD449" s="14"/>
      <c r="AE449" s="14"/>
      <c r="AF449" s="14"/>
      <c r="AG449" s="4"/>
      <c r="AH449" s="4"/>
      <c r="AI449" s="4"/>
      <c r="AL449" s="4"/>
      <c r="AO449" s="8"/>
    </row>
    <row r="450" spans="1:41" s="7" customFormat="1" ht="13.5">
      <c r="A450" s="4"/>
      <c r="C450" s="8"/>
      <c r="E450" s="4"/>
      <c r="F450" s="4"/>
      <c r="G450" s="4"/>
      <c r="H450" s="9"/>
      <c r="I450" s="10"/>
      <c r="J450" s="4"/>
      <c r="K450" s="11"/>
      <c r="L450" s="12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9"/>
      <c r="AB450" s="12"/>
      <c r="AC450" s="4"/>
      <c r="AD450" s="14"/>
      <c r="AE450" s="14"/>
      <c r="AF450" s="14"/>
      <c r="AG450" s="4"/>
      <c r="AH450" s="4"/>
      <c r="AI450" s="4"/>
      <c r="AL450" s="4"/>
      <c r="AO450" s="8"/>
    </row>
    <row r="451" spans="1:41" s="7" customFormat="1" ht="13.5">
      <c r="A451" s="4"/>
      <c r="C451" s="8"/>
      <c r="E451" s="4"/>
      <c r="F451" s="4"/>
      <c r="G451" s="4"/>
      <c r="H451" s="9"/>
      <c r="I451" s="10"/>
      <c r="J451" s="4"/>
      <c r="K451" s="11"/>
      <c r="L451" s="12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9"/>
      <c r="AB451" s="12"/>
      <c r="AC451" s="4"/>
      <c r="AD451" s="14"/>
      <c r="AE451" s="14"/>
      <c r="AF451" s="14"/>
      <c r="AG451" s="4"/>
      <c r="AH451" s="4"/>
      <c r="AI451" s="4"/>
      <c r="AL451" s="4"/>
      <c r="AO451" s="8"/>
    </row>
    <row r="452" spans="1:41" s="7" customFormat="1" ht="13.5">
      <c r="A452" s="4"/>
      <c r="C452" s="8"/>
      <c r="E452" s="4"/>
      <c r="F452" s="4"/>
      <c r="G452" s="4"/>
      <c r="H452" s="9"/>
      <c r="I452" s="10"/>
      <c r="J452" s="4"/>
      <c r="K452" s="11"/>
      <c r="L452" s="12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9"/>
      <c r="AB452" s="12"/>
      <c r="AC452" s="4"/>
      <c r="AD452" s="14"/>
      <c r="AE452" s="14"/>
      <c r="AF452" s="14"/>
      <c r="AG452" s="4"/>
      <c r="AH452" s="4"/>
      <c r="AI452" s="4"/>
      <c r="AL452" s="4"/>
      <c r="AO452" s="8"/>
    </row>
    <row r="453" spans="1:41" s="7" customFormat="1" ht="13.5">
      <c r="A453" s="4"/>
      <c r="C453" s="8"/>
      <c r="E453" s="4"/>
      <c r="F453" s="4"/>
      <c r="G453" s="4"/>
      <c r="H453" s="9"/>
      <c r="I453" s="10"/>
      <c r="J453" s="4"/>
      <c r="K453" s="11"/>
      <c r="L453" s="12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9"/>
      <c r="AB453" s="12"/>
      <c r="AC453" s="4"/>
      <c r="AD453" s="14"/>
      <c r="AE453" s="14"/>
      <c r="AF453" s="14"/>
      <c r="AG453" s="4"/>
      <c r="AH453" s="4"/>
      <c r="AI453" s="4"/>
      <c r="AL453" s="4"/>
      <c r="AO453" s="8"/>
    </row>
    <row r="454" spans="1:41" s="7" customFormat="1" ht="13.5">
      <c r="A454" s="4"/>
      <c r="C454" s="8"/>
      <c r="E454" s="4"/>
      <c r="F454" s="4"/>
      <c r="G454" s="4"/>
      <c r="H454" s="9"/>
      <c r="I454" s="10"/>
      <c r="J454" s="4"/>
      <c r="K454" s="11"/>
      <c r="L454" s="12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9"/>
      <c r="AB454" s="12"/>
      <c r="AC454" s="4"/>
      <c r="AD454" s="14"/>
      <c r="AE454" s="14"/>
      <c r="AF454" s="14"/>
      <c r="AG454" s="4"/>
      <c r="AH454" s="4"/>
      <c r="AI454" s="4"/>
      <c r="AL454" s="4"/>
      <c r="AO454" s="8"/>
    </row>
    <row r="455" spans="1:41" s="7" customFormat="1" ht="13.5">
      <c r="A455" s="4"/>
      <c r="C455" s="8"/>
      <c r="E455" s="4"/>
      <c r="F455" s="4"/>
      <c r="G455" s="4"/>
      <c r="H455" s="9"/>
      <c r="I455" s="10"/>
      <c r="J455" s="4"/>
      <c r="K455" s="11"/>
      <c r="L455" s="12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9"/>
      <c r="AB455" s="12"/>
      <c r="AC455" s="4"/>
      <c r="AD455" s="14"/>
      <c r="AE455" s="14"/>
      <c r="AF455" s="14"/>
      <c r="AG455" s="4"/>
      <c r="AH455" s="4"/>
      <c r="AI455" s="4"/>
      <c r="AL455" s="4"/>
      <c r="AO455" s="8"/>
    </row>
    <row r="456" spans="1:41" s="7" customFormat="1" ht="13.5">
      <c r="A456" s="4"/>
      <c r="C456" s="8"/>
      <c r="E456" s="4"/>
      <c r="F456" s="4"/>
      <c r="G456" s="4"/>
      <c r="H456" s="9"/>
      <c r="I456" s="10"/>
      <c r="J456" s="4"/>
      <c r="K456" s="11"/>
      <c r="L456" s="12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9"/>
      <c r="AB456" s="12"/>
      <c r="AC456" s="4"/>
      <c r="AD456" s="14"/>
      <c r="AE456" s="14"/>
      <c r="AF456" s="14"/>
      <c r="AG456" s="4"/>
      <c r="AH456" s="4"/>
      <c r="AI456" s="4"/>
      <c r="AL456" s="4"/>
      <c r="AO456" s="8"/>
    </row>
    <row r="457" spans="1:41" s="7" customFormat="1" ht="13.5">
      <c r="A457" s="4"/>
      <c r="C457" s="8"/>
      <c r="E457" s="4"/>
      <c r="F457" s="4"/>
      <c r="G457" s="4"/>
      <c r="H457" s="9"/>
      <c r="I457" s="10"/>
      <c r="J457" s="4"/>
      <c r="K457" s="11"/>
      <c r="L457" s="12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9"/>
      <c r="AB457" s="12"/>
      <c r="AC457" s="4"/>
      <c r="AD457" s="14"/>
      <c r="AE457" s="14"/>
      <c r="AF457" s="14"/>
      <c r="AG457" s="4"/>
      <c r="AH457" s="4"/>
      <c r="AI457" s="4"/>
      <c r="AL457" s="4"/>
      <c r="AO457" s="8"/>
    </row>
    <row r="458" spans="1:41" s="7" customFormat="1" ht="13.5">
      <c r="A458" s="4"/>
      <c r="C458" s="8"/>
      <c r="E458" s="4"/>
      <c r="F458" s="4"/>
      <c r="G458" s="4"/>
      <c r="H458" s="9"/>
      <c r="I458" s="10"/>
      <c r="J458" s="4"/>
      <c r="K458" s="11"/>
      <c r="L458" s="12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9"/>
      <c r="AB458" s="12"/>
      <c r="AC458" s="4"/>
      <c r="AD458" s="14"/>
      <c r="AE458" s="14"/>
      <c r="AF458" s="14"/>
      <c r="AG458" s="4"/>
      <c r="AH458" s="4"/>
      <c r="AI458" s="4"/>
      <c r="AL458" s="4"/>
      <c r="AO458" s="8"/>
    </row>
    <row r="459" spans="1:41" s="7" customFormat="1" ht="13.5">
      <c r="A459" s="4"/>
      <c r="C459" s="8"/>
      <c r="E459" s="4"/>
      <c r="F459" s="4"/>
      <c r="G459" s="4"/>
      <c r="H459" s="9"/>
      <c r="I459" s="10"/>
      <c r="J459" s="4"/>
      <c r="K459" s="11"/>
      <c r="L459" s="12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9"/>
      <c r="AB459" s="12"/>
      <c r="AC459" s="4"/>
      <c r="AD459" s="14"/>
      <c r="AE459" s="14"/>
      <c r="AF459" s="14"/>
      <c r="AG459" s="4"/>
      <c r="AH459" s="4"/>
      <c r="AI459" s="4"/>
      <c r="AL459" s="4"/>
      <c r="AO459" s="8"/>
    </row>
    <row r="460" spans="1:41" s="7" customFormat="1" ht="13.5">
      <c r="A460" s="4"/>
      <c r="C460" s="8"/>
      <c r="E460" s="4"/>
      <c r="F460" s="4"/>
      <c r="G460" s="4"/>
      <c r="H460" s="9"/>
      <c r="I460" s="10"/>
      <c r="J460" s="4"/>
      <c r="K460" s="11"/>
      <c r="L460" s="12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9"/>
      <c r="AB460" s="12"/>
      <c r="AC460" s="4"/>
      <c r="AD460" s="14"/>
      <c r="AE460" s="14"/>
      <c r="AF460" s="14"/>
      <c r="AG460" s="4"/>
      <c r="AH460" s="4"/>
      <c r="AI460" s="4"/>
      <c r="AL460" s="4"/>
      <c r="AO460" s="8"/>
    </row>
    <row r="461" spans="1:41" s="7" customFormat="1" ht="13.5">
      <c r="A461" s="4"/>
      <c r="C461" s="8"/>
      <c r="E461" s="4"/>
      <c r="F461" s="4"/>
      <c r="G461" s="4"/>
      <c r="H461" s="9"/>
      <c r="I461" s="10"/>
      <c r="J461" s="4"/>
      <c r="K461" s="11"/>
      <c r="L461" s="12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9"/>
      <c r="AB461" s="12"/>
      <c r="AC461" s="4"/>
      <c r="AD461" s="14"/>
      <c r="AE461" s="14"/>
      <c r="AF461" s="14"/>
      <c r="AG461" s="4"/>
      <c r="AH461" s="4"/>
      <c r="AI461" s="4"/>
      <c r="AL461" s="4"/>
      <c r="AO461" s="8"/>
    </row>
    <row r="462" spans="1:41" s="7" customFormat="1" ht="13.5">
      <c r="A462" s="4"/>
      <c r="C462" s="8"/>
      <c r="E462" s="4"/>
      <c r="F462" s="4"/>
      <c r="G462" s="4"/>
      <c r="H462" s="9"/>
      <c r="I462" s="10"/>
      <c r="J462" s="4"/>
      <c r="K462" s="11"/>
      <c r="L462" s="12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9"/>
      <c r="AB462" s="12"/>
      <c r="AC462" s="4"/>
      <c r="AD462" s="14"/>
      <c r="AE462" s="14"/>
      <c r="AF462" s="14"/>
      <c r="AG462" s="4"/>
      <c r="AH462" s="4"/>
      <c r="AI462" s="4"/>
      <c r="AL462" s="4"/>
      <c r="AO462" s="8"/>
    </row>
    <row r="463" spans="1:41" s="7" customFormat="1" ht="13.5">
      <c r="A463" s="4"/>
      <c r="C463" s="8"/>
      <c r="E463" s="4"/>
      <c r="F463" s="4"/>
      <c r="G463" s="4"/>
      <c r="H463" s="9"/>
      <c r="I463" s="10"/>
      <c r="J463" s="4"/>
      <c r="K463" s="11"/>
      <c r="L463" s="12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9"/>
      <c r="AB463" s="12"/>
      <c r="AC463" s="4"/>
      <c r="AD463" s="14"/>
      <c r="AE463" s="14"/>
      <c r="AF463" s="14"/>
      <c r="AG463" s="4"/>
      <c r="AH463" s="4"/>
      <c r="AI463" s="4"/>
      <c r="AL463" s="4"/>
      <c r="AO463" s="8"/>
    </row>
    <row r="464" spans="1:41" s="7" customFormat="1" ht="13.5">
      <c r="A464" s="4"/>
      <c r="C464" s="8"/>
      <c r="E464" s="4"/>
      <c r="F464" s="4"/>
      <c r="G464" s="4"/>
      <c r="H464" s="9"/>
      <c r="I464" s="10"/>
      <c r="J464" s="4"/>
      <c r="K464" s="11"/>
      <c r="L464" s="12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9"/>
      <c r="AB464" s="12"/>
      <c r="AC464" s="4"/>
      <c r="AD464" s="14"/>
      <c r="AE464" s="14"/>
      <c r="AF464" s="14"/>
      <c r="AG464" s="4"/>
      <c r="AH464" s="4"/>
      <c r="AI464" s="4"/>
      <c r="AL464" s="4"/>
      <c r="AO464" s="8"/>
    </row>
    <row r="465" spans="1:41" s="7" customFormat="1" ht="13.5">
      <c r="A465" s="4"/>
      <c r="C465" s="8"/>
      <c r="E465" s="4"/>
      <c r="F465" s="4"/>
      <c r="G465" s="4"/>
      <c r="H465" s="9"/>
      <c r="I465" s="10"/>
      <c r="J465" s="4"/>
      <c r="K465" s="11"/>
      <c r="L465" s="12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9"/>
      <c r="AB465" s="12"/>
      <c r="AC465" s="4"/>
      <c r="AD465" s="14"/>
      <c r="AE465" s="14"/>
      <c r="AF465" s="14"/>
      <c r="AG465" s="4"/>
      <c r="AH465" s="4"/>
      <c r="AI465" s="4"/>
      <c r="AL465" s="4"/>
      <c r="AO465" s="8"/>
    </row>
    <row r="466" spans="1:41" s="7" customFormat="1" ht="13.5">
      <c r="A466" s="4"/>
      <c r="C466" s="8"/>
      <c r="E466" s="4"/>
      <c r="F466" s="4"/>
      <c r="G466" s="4"/>
      <c r="H466" s="9"/>
      <c r="I466" s="10"/>
      <c r="J466" s="4"/>
      <c r="K466" s="11"/>
      <c r="L466" s="12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9"/>
      <c r="AB466" s="12"/>
      <c r="AC466" s="4"/>
      <c r="AD466" s="14"/>
      <c r="AE466" s="14"/>
      <c r="AF466" s="14"/>
      <c r="AG466" s="4"/>
      <c r="AH466" s="4"/>
      <c r="AI466" s="4"/>
      <c r="AL466" s="4"/>
      <c r="AO466" s="8"/>
    </row>
    <row r="467" spans="1:41" s="7" customFormat="1" ht="13.5">
      <c r="A467" s="4"/>
      <c r="C467" s="8"/>
      <c r="E467" s="4"/>
      <c r="F467" s="4"/>
      <c r="G467" s="4"/>
      <c r="H467" s="9"/>
      <c r="I467" s="10"/>
      <c r="J467" s="4"/>
      <c r="K467" s="11"/>
      <c r="L467" s="12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9"/>
      <c r="AB467" s="12"/>
      <c r="AC467" s="4"/>
      <c r="AD467" s="14"/>
      <c r="AE467" s="14"/>
      <c r="AF467" s="14"/>
      <c r="AG467" s="4"/>
      <c r="AH467" s="4"/>
      <c r="AI467" s="4"/>
      <c r="AL467" s="4"/>
      <c r="AO467" s="8"/>
    </row>
    <row r="468" spans="1:41" s="7" customFormat="1" ht="13.5">
      <c r="A468" s="4"/>
      <c r="C468" s="8"/>
      <c r="E468" s="4"/>
      <c r="F468" s="4"/>
      <c r="G468" s="4"/>
      <c r="H468" s="9"/>
      <c r="I468" s="10"/>
      <c r="J468" s="4"/>
      <c r="K468" s="11"/>
      <c r="L468" s="12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9"/>
      <c r="AB468" s="12"/>
      <c r="AC468" s="4"/>
      <c r="AD468" s="14"/>
      <c r="AE468" s="14"/>
      <c r="AF468" s="14"/>
      <c r="AG468" s="4"/>
      <c r="AH468" s="4"/>
      <c r="AI468" s="4"/>
      <c r="AL468" s="4"/>
      <c r="AO468" s="8"/>
    </row>
    <row r="469" spans="1:41" s="7" customFormat="1" ht="13.5">
      <c r="A469" s="4"/>
      <c r="C469" s="8"/>
      <c r="E469" s="4"/>
      <c r="F469" s="4"/>
      <c r="G469" s="4"/>
      <c r="H469" s="9"/>
      <c r="I469" s="10"/>
      <c r="J469" s="4"/>
      <c r="K469" s="11"/>
      <c r="L469" s="12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9"/>
      <c r="AB469" s="12"/>
      <c r="AC469" s="4"/>
      <c r="AD469" s="14"/>
      <c r="AE469" s="14"/>
      <c r="AF469" s="14"/>
      <c r="AG469" s="4"/>
      <c r="AH469" s="4"/>
      <c r="AI469" s="4"/>
      <c r="AL469" s="4"/>
      <c r="AO469" s="8"/>
    </row>
    <row r="470" spans="1:41" s="7" customFormat="1" ht="13.5">
      <c r="A470" s="4"/>
      <c r="C470" s="8"/>
      <c r="E470" s="4"/>
      <c r="F470" s="4"/>
      <c r="G470" s="4"/>
      <c r="H470" s="9"/>
      <c r="I470" s="10"/>
      <c r="J470" s="4"/>
      <c r="K470" s="11"/>
      <c r="L470" s="12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9"/>
      <c r="AB470" s="12"/>
      <c r="AC470" s="4"/>
      <c r="AD470" s="14"/>
      <c r="AE470" s="14"/>
      <c r="AF470" s="14"/>
      <c r="AG470" s="4"/>
      <c r="AH470" s="4"/>
      <c r="AI470" s="4"/>
      <c r="AL470" s="4"/>
      <c r="AO470" s="8"/>
    </row>
    <row r="471" spans="1:41" s="7" customFormat="1" ht="13.5">
      <c r="A471" s="4"/>
      <c r="C471" s="8"/>
      <c r="E471" s="4"/>
      <c r="F471" s="4"/>
      <c r="G471" s="4"/>
      <c r="H471" s="9"/>
      <c r="I471" s="10"/>
      <c r="J471" s="4"/>
      <c r="K471" s="11"/>
      <c r="L471" s="12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9"/>
      <c r="AB471" s="12"/>
      <c r="AC471" s="4"/>
      <c r="AD471" s="14"/>
      <c r="AE471" s="14"/>
      <c r="AF471" s="14"/>
      <c r="AG471" s="4"/>
      <c r="AH471" s="4"/>
      <c r="AI471" s="4"/>
      <c r="AL471" s="4"/>
      <c r="AO471" s="8"/>
    </row>
    <row r="472" spans="1:41" s="7" customFormat="1" ht="13.5">
      <c r="A472" s="4"/>
      <c r="C472" s="8"/>
      <c r="E472" s="4"/>
      <c r="F472" s="4"/>
      <c r="G472" s="4"/>
      <c r="H472" s="9"/>
      <c r="I472" s="10"/>
      <c r="J472" s="4"/>
      <c r="K472" s="11"/>
      <c r="L472" s="12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9"/>
      <c r="AB472" s="12"/>
      <c r="AC472" s="4"/>
      <c r="AD472" s="14"/>
      <c r="AE472" s="14"/>
      <c r="AF472" s="14"/>
      <c r="AG472" s="4"/>
      <c r="AH472" s="4"/>
      <c r="AI472" s="4"/>
      <c r="AL472" s="4"/>
      <c r="AO472" s="8"/>
    </row>
    <row r="473" spans="1:41" s="7" customFormat="1" ht="13.5">
      <c r="A473" s="4"/>
      <c r="C473" s="8"/>
      <c r="E473" s="4"/>
      <c r="F473" s="4"/>
      <c r="G473" s="4"/>
      <c r="H473" s="9"/>
      <c r="I473" s="10"/>
      <c r="J473" s="4"/>
      <c r="K473" s="11"/>
      <c r="L473" s="12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9"/>
      <c r="AB473" s="12"/>
      <c r="AC473" s="4"/>
      <c r="AD473" s="14"/>
      <c r="AE473" s="14"/>
      <c r="AF473" s="14"/>
      <c r="AG473" s="4"/>
      <c r="AH473" s="4"/>
      <c r="AI473" s="4"/>
      <c r="AL473" s="4"/>
      <c r="AO473" s="8"/>
    </row>
    <row r="474" spans="1:41" s="7" customFormat="1" ht="13.5">
      <c r="A474" s="4"/>
      <c r="C474" s="8"/>
      <c r="E474" s="4"/>
      <c r="F474" s="4"/>
      <c r="G474" s="4"/>
      <c r="H474" s="9"/>
      <c r="I474" s="10"/>
      <c r="J474" s="4"/>
      <c r="K474" s="11"/>
      <c r="L474" s="12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9"/>
      <c r="AB474" s="12"/>
      <c r="AC474" s="4"/>
      <c r="AD474" s="14"/>
      <c r="AE474" s="14"/>
      <c r="AF474" s="14"/>
      <c r="AG474" s="4"/>
      <c r="AH474" s="4"/>
      <c r="AI474" s="4"/>
      <c r="AL474" s="4"/>
      <c r="AO474" s="8"/>
    </row>
    <row r="475" spans="1:41" s="7" customFormat="1" ht="13.5">
      <c r="A475" s="4"/>
      <c r="C475" s="8"/>
      <c r="E475" s="4"/>
      <c r="F475" s="4"/>
      <c r="G475" s="4"/>
      <c r="H475" s="9"/>
      <c r="I475" s="10"/>
      <c r="J475" s="4"/>
      <c r="K475" s="11"/>
      <c r="L475" s="12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9"/>
      <c r="AB475" s="12"/>
      <c r="AC475" s="4"/>
      <c r="AD475" s="14"/>
      <c r="AE475" s="14"/>
      <c r="AF475" s="14"/>
      <c r="AG475" s="4"/>
      <c r="AH475" s="4"/>
      <c r="AI475" s="4"/>
      <c r="AL475" s="4"/>
      <c r="AO475" s="8"/>
    </row>
    <row r="476" spans="1:41" s="7" customFormat="1" ht="13.5">
      <c r="A476" s="4"/>
      <c r="C476" s="8"/>
      <c r="E476" s="4"/>
      <c r="F476" s="4"/>
      <c r="G476" s="4"/>
      <c r="H476" s="9"/>
      <c r="I476" s="10"/>
      <c r="J476" s="4"/>
      <c r="K476" s="11"/>
      <c r="L476" s="12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9"/>
      <c r="AB476" s="12"/>
      <c r="AC476" s="4"/>
      <c r="AD476" s="14"/>
      <c r="AE476" s="14"/>
      <c r="AF476" s="14"/>
      <c r="AG476" s="4"/>
      <c r="AH476" s="4"/>
      <c r="AI476" s="4"/>
      <c r="AL476" s="4"/>
      <c r="AO476" s="8"/>
    </row>
    <row r="477" spans="1:41" s="7" customFormat="1" ht="13.5">
      <c r="A477" s="4"/>
      <c r="C477" s="8"/>
      <c r="E477" s="4"/>
      <c r="F477" s="4"/>
      <c r="G477" s="4"/>
      <c r="H477" s="9"/>
      <c r="I477" s="10"/>
      <c r="J477" s="4"/>
      <c r="K477" s="11"/>
      <c r="L477" s="12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9"/>
      <c r="AB477" s="12"/>
      <c r="AC477" s="4"/>
      <c r="AD477" s="14"/>
      <c r="AE477" s="14"/>
      <c r="AF477" s="14"/>
      <c r="AG477" s="4"/>
      <c r="AH477" s="4"/>
      <c r="AI477" s="4"/>
      <c r="AL477" s="4"/>
      <c r="AO477" s="8"/>
    </row>
    <row r="478" spans="1:41" s="7" customFormat="1" ht="13.5">
      <c r="A478" s="4"/>
      <c r="C478" s="8"/>
      <c r="E478" s="4"/>
      <c r="F478" s="4"/>
      <c r="G478" s="4"/>
      <c r="H478" s="9"/>
      <c r="I478" s="10"/>
      <c r="J478" s="4"/>
      <c r="K478" s="11"/>
      <c r="L478" s="12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9"/>
      <c r="AB478" s="12"/>
      <c r="AC478" s="4"/>
      <c r="AD478" s="14"/>
      <c r="AE478" s="14"/>
      <c r="AF478" s="14"/>
      <c r="AG478" s="4"/>
      <c r="AH478" s="4"/>
      <c r="AI478" s="4"/>
      <c r="AL478" s="4"/>
      <c r="AO478" s="8"/>
    </row>
    <row r="479" spans="1:41" s="7" customFormat="1" ht="13.5">
      <c r="A479" s="4"/>
      <c r="C479" s="8"/>
      <c r="E479" s="4"/>
      <c r="F479" s="4"/>
      <c r="G479" s="4"/>
      <c r="H479" s="9"/>
      <c r="I479" s="10"/>
      <c r="J479" s="4"/>
      <c r="K479" s="11"/>
      <c r="L479" s="12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9"/>
      <c r="AB479" s="12"/>
      <c r="AC479" s="4"/>
      <c r="AD479" s="14"/>
      <c r="AE479" s="14"/>
      <c r="AF479" s="14"/>
      <c r="AG479" s="4"/>
      <c r="AH479" s="4"/>
      <c r="AI479" s="4"/>
      <c r="AL479" s="4"/>
      <c r="AO479" s="8"/>
    </row>
    <row r="480" spans="1:41" s="7" customFormat="1" ht="13.5">
      <c r="A480" s="4"/>
      <c r="C480" s="8"/>
      <c r="E480" s="4"/>
      <c r="F480" s="4"/>
      <c r="G480" s="4"/>
      <c r="H480" s="9"/>
      <c r="I480" s="10"/>
      <c r="J480" s="4"/>
      <c r="K480" s="11"/>
      <c r="L480" s="12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9"/>
      <c r="AB480" s="12"/>
      <c r="AC480" s="4"/>
      <c r="AD480" s="14"/>
      <c r="AE480" s="14"/>
      <c r="AF480" s="14"/>
      <c r="AG480" s="4"/>
      <c r="AH480" s="4"/>
      <c r="AI480" s="4"/>
      <c r="AL480" s="4"/>
      <c r="AO480" s="8"/>
    </row>
    <row r="481" spans="1:41" s="7" customFormat="1" ht="13.5">
      <c r="A481" s="4"/>
      <c r="C481" s="8"/>
      <c r="E481" s="4"/>
      <c r="F481" s="4"/>
      <c r="G481" s="4"/>
      <c r="H481" s="9"/>
      <c r="I481" s="10"/>
      <c r="J481" s="4"/>
      <c r="K481" s="11"/>
      <c r="L481" s="12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9"/>
      <c r="AB481" s="12"/>
      <c r="AC481" s="4"/>
      <c r="AD481" s="14"/>
      <c r="AE481" s="14"/>
      <c r="AF481" s="14"/>
      <c r="AG481" s="4"/>
      <c r="AH481" s="4"/>
      <c r="AI481" s="4"/>
      <c r="AL481" s="4"/>
      <c r="AO481" s="8"/>
    </row>
    <row r="482" spans="1:41" s="7" customFormat="1" ht="13.5">
      <c r="A482" s="4"/>
      <c r="C482" s="8"/>
      <c r="E482" s="4"/>
      <c r="F482" s="4"/>
      <c r="G482" s="4"/>
      <c r="H482" s="9"/>
      <c r="I482" s="10"/>
      <c r="J482" s="4"/>
      <c r="K482" s="11"/>
      <c r="L482" s="12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9"/>
      <c r="AB482" s="12"/>
      <c r="AC482" s="4"/>
      <c r="AD482" s="14"/>
      <c r="AE482" s="14"/>
      <c r="AF482" s="14"/>
      <c r="AG482" s="4"/>
      <c r="AH482" s="4"/>
      <c r="AI482" s="4"/>
      <c r="AL482" s="4"/>
      <c r="AO482" s="8"/>
    </row>
    <row r="483" spans="1:41" s="7" customFormat="1" ht="13.5">
      <c r="A483" s="4"/>
      <c r="C483" s="8"/>
      <c r="E483" s="4"/>
      <c r="F483" s="4"/>
      <c r="G483" s="4"/>
      <c r="H483" s="9"/>
      <c r="I483" s="10"/>
      <c r="J483" s="4"/>
      <c r="K483" s="11"/>
      <c r="L483" s="12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9"/>
      <c r="AB483" s="12"/>
      <c r="AC483" s="4"/>
      <c r="AD483" s="14"/>
      <c r="AE483" s="14"/>
      <c r="AF483" s="14"/>
      <c r="AG483" s="4"/>
      <c r="AH483" s="4"/>
      <c r="AI483" s="4"/>
      <c r="AL483" s="4"/>
      <c r="AO483" s="8"/>
    </row>
    <row r="484" spans="1:41" s="7" customFormat="1" ht="13.5">
      <c r="A484" s="4"/>
      <c r="C484" s="8"/>
      <c r="E484" s="4"/>
      <c r="F484" s="4"/>
      <c r="G484" s="4"/>
      <c r="H484" s="9"/>
      <c r="I484" s="10"/>
      <c r="J484" s="4"/>
      <c r="K484" s="11"/>
      <c r="L484" s="12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9"/>
      <c r="AB484" s="12"/>
      <c r="AC484" s="4"/>
      <c r="AD484" s="14"/>
      <c r="AE484" s="14"/>
      <c r="AF484" s="14"/>
      <c r="AG484" s="4"/>
      <c r="AH484" s="4"/>
      <c r="AI484" s="4"/>
      <c r="AL484" s="4"/>
      <c r="AO484" s="8"/>
    </row>
    <row r="485" spans="1:41" s="7" customFormat="1" ht="13.5">
      <c r="A485" s="4"/>
      <c r="C485" s="8"/>
      <c r="E485" s="4"/>
      <c r="F485" s="4"/>
      <c r="G485" s="4"/>
      <c r="H485" s="9"/>
      <c r="I485" s="10"/>
      <c r="J485" s="4"/>
      <c r="K485" s="11"/>
      <c r="L485" s="12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9"/>
      <c r="AB485" s="12"/>
      <c r="AC485" s="4"/>
      <c r="AD485" s="14"/>
      <c r="AE485" s="14"/>
      <c r="AF485" s="14"/>
      <c r="AG485" s="4"/>
      <c r="AH485" s="4"/>
      <c r="AI485" s="4"/>
      <c r="AL485" s="4"/>
      <c r="AO485" s="8"/>
    </row>
    <row r="486" spans="1:41" s="7" customFormat="1" ht="13.5">
      <c r="A486" s="4"/>
      <c r="C486" s="8"/>
      <c r="E486" s="4"/>
      <c r="F486" s="4"/>
      <c r="G486" s="4"/>
      <c r="H486" s="9"/>
      <c r="I486" s="10"/>
      <c r="J486" s="4"/>
      <c r="K486" s="11"/>
      <c r="L486" s="12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9"/>
      <c r="AB486" s="12"/>
      <c r="AC486" s="4"/>
      <c r="AD486" s="14"/>
      <c r="AE486" s="14"/>
      <c r="AF486" s="14"/>
      <c r="AG486" s="4"/>
      <c r="AH486" s="4"/>
      <c r="AI486" s="4"/>
      <c r="AL486" s="4"/>
      <c r="AO486" s="8"/>
    </row>
    <row r="487" spans="1:41" s="7" customFormat="1" ht="13.5">
      <c r="A487" s="4"/>
      <c r="C487" s="8"/>
      <c r="E487" s="4"/>
      <c r="F487" s="4"/>
      <c r="G487" s="4"/>
      <c r="H487" s="9"/>
      <c r="I487" s="10"/>
      <c r="J487" s="4"/>
      <c r="K487" s="11"/>
      <c r="L487" s="12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9"/>
      <c r="AB487" s="12"/>
      <c r="AC487" s="4"/>
      <c r="AD487" s="14"/>
      <c r="AE487" s="14"/>
      <c r="AF487" s="14"/>
      <c r="AG487" s="4"/>
      <c r="AH487" s="4"/>
      <c r="AI487" s="4"/>
      <c r="AL487" s="4"/>
      <c r="AO487" s="8"/>
    </row>
    <row r="488" spans="1:41" s="7" customFormat="1" ht="13.5">
      <c r="A488" s="4"/>
      <c r="C488" s="8"/>
      <c r="E488" s="4"/>
      <c r="F488" s="4"/>
      <c r="G488" s="4"/>
      <c r="H488" s="9"/>
      <c r="I488" s="10"/>
      <c r="J488" s="4"/>
      <c r="K488" s="11"/>
      <c r="L488" s="12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9"/>
      <c r="AB488" s="12"/>
      <c r="AC488" s="4"/>
      <c r="AD488" s="14"/>
      <c r="AE488" s="14"/>
      <c r="AF488" s="14"/>
      <c r="AG488" s="4"/>
      <c r="AH488" s="4"/>
      <c r="AI488" s="4"/>
      <c r="AL488" s="4"/>
      <c r="AO488" s="8"/>
    </row>
    <row r="489" spans="1:41" s="7" customFormat="1" ht="13.5">
      <c r="A489" s="4"/>
      <c r="C489" s="8"/>
      <c r="E489" s="4"/>
      <c r="F489" s="4"/>
      <c r="G489" s="4"/>
      <c r="H489" s="9"/>
      <c r="I489" s="10"/>
      <c r="J489" s="4"/>
      <c r="K489" s="11"/>
      <c r="L489" s="12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9"/>
      <c r="AB489" s="12"/>
      <c r="AC489" s="4"/>
      <c r="AD489" s="14"/>
      <c r="AE489" s="14"/>
      <c r="AF489" s="14"/>
      <c r="AG489" s="4"/>
      <c r="AH489" s="4"/>
      <c r="AI489" s="4"/>
      <c r="AL489" s="4"/>
      <c r="AO489" s="8"/>
    </row>
    <row r="490" spans="1:41" s="7" customFormat="1" ht="13.5">
      <c r="A490" s="4"/>
      <c r="C490" s="8"/>
      <c r="E490" s="4"/>
      <c r="F490" s="4"/>
      <c r="G490" s="4"/>
      <c r="H490" s="9"/>
      <c r="I490" s="10"/>
      <c r="J490" s="4"/>
      <c r="K490" s="11"/>
      <c r="L490" s="12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9"/>
      <c r="AB490" s="12"/>
      <c r="AC490" s="4"/>
      <c r="AD490" s="14"/>
      <c r="AE490" s="14"/>
      <c r="AF490" s="14"/>
      <c r="AG490" s="4"/>
      <c r="AH490" s="4"/>
      <c r="AI490" s="4"/>
      <c r="AL490" s="4"/>
      <c r="AO490" s="8"/>
    </row>
    <row r="491" spans="1:41" s="7" customFormat="1" ht="13.5">
      <c r="A491" s="4"/>
      <c r="C491" s="8"/>
      <c r="E491" s="4"/>
      <c r="F491" s="4"/>
      <c r="G491" s="4"/>
      <c r="H491" s="9"/>
      <c r="I491" s="10"/>
      <c r="J491" s="4"/>
      <c r="K491" s="11"/>
      <c r="L491" s="12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9"/>
      <c r="AB491" s="12"/>
      <c r="AC491" s="4"/>
      <c r="AD491" s="14"/>
      <c r="AE491" s="14"/>
      <c r="AF491" s="14"/>
      <c r="AG491" s="4"/>
      <c r="AH491" s="4"/>
      <c r="AI491" s="4"/>
      <c r="AL491" s="4"/>
      <c r="AO491" s="8"/>
    </row>
    <row r="492" spans="1:41" s="7" customFormat="1" ht="13.5">
      <c r="A492" s="4"/>
      <c r="C492" s="8"/>
      <c r="E492" s="4"/>
      <c r="F492" s="4"/>
      <c r="G492" s="4"/>
      <c r="H492" s="9"/>
      <c r="I492" s="10"/>
      <c r="J492" s="4"/>
      <c r="K492" s="11"/>
      <c r="L492" s="12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9"/>
      <c r="AB492" s="12"/>
      <c r="AC492" s="4"/>
      <c r="AD492" s="14"/>
      <c r="AE492" s="14"/>
      <c r="AF492" s="14"/>
      <c r="AG492" s="4"/>
      <c r="AH492" s="4"/>
      <c r="AI492" s="4"/>
      <c r="AL492" s="4"/>
      <c r="AO492" s="8"/>
    </row>
    <row r="493" spans="1:41" s="7" customFormat="1" ht="13.5">
      <c r="A493" s="4"/>
      <c r="C493" s="8"/>
      <c r="E493" s="4"/>
      <c r="F493" s="4"/>
      <c r="G493" s="4"/>
      <c r="H493" s="9"/>
      <c r="I493" s="10"/>
      <c r="J493" s="4"/>
      <c r="K493" s="11"/>
      <c r="L493" s="12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9"/>
      <c r="AB493" s="12"/>
      <c r="AC493" s="4"/>
      <c r="AD493" s="14"/>
      <c r="AE493" s="14"/>
      <c r="AF493" s="14"/>
      <c r="AG493" s="4"/>
      <c r="AH493" s="4"/>
      <c r="AI493" s="4"/>
      <c r="AL493" s="4"/>
      <c r="AO493" s="8"/>
    </row>
    <row r="494" spans="1:41" s="7" customFormat="1" ht="13.5">
      <c r="A494" s="4"/>
      <c r="C494" s="8"/>
      <c r="E494" s="4"/>
      <c r="F494" s="4"/>
      <c r="G494" s="4"/>
      <c r="H494" s="9"/>
      <c r="I494" s="10"/>
      <c r="J494" s="4"/>
      <c r="K494" s="11"/>
      <c r="L494" s="12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9"/>
      <c r="AB494" s="12"/>
      <c r="AC494" s="4"/>
      <c r="AD494" s="14"/>
      <c r="AE494" s="14"/>
      <c r="AF494" s="14"/>
      <c r="AG494" s="4"/>
      <c r="AH494" s="4"/>
      <c r="AI494" s="4"/>
      <c r="AL494" s="4"/>
      <c r="AO494" s="8"/>
    </row>
    <row r="495" spans="1:41" s="7" customFormat="1" ht="13.5">
      <c r="A495" s="4"/>
      <c r="C495" s="8"/>
      <c r="E495" s="4"/>
      <c r="F495" s="4"/>
      <c r="G495" s="4"/>
      <c r="H495" s="9"/>
      <c r="I495" s="10"/>
      <c r="J495" s="4"/>
      <c r="K495" s="11"/>
      <c r="L495" s="12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9"/>
      <c r="AB495" s="12"/>
      <c r="AC495" s="4"/>
      <c r="AD495" s="14"/>
      <c r="AE495" s="14"/>
      <c r="AF495" s="14"/>
      <c r="AG495" s="4"/>
      <c r="AH495" s="4"/>
      <c r="AI495" s="4"/>
      <c r="AL495" s="4"/>
      <c r="AO495" s="8"/>
    </row>
    <row r="496" spans="1:41" s="7" customFormat="1" ht="13.5">
      <c r="A496" s="4"/>
      <c r="C496" s="8"/>
      <c r="E496" s="4"/>
      <c r="F496" s="4"/>
      <c r="G496" s="4"/>
      <c r="H496" s="9"/>
      <c r="I496" s="10"/>
      <c r="J496" s="4"/>
      <c r="K496" s="11"/>
      <c r="L496" s="12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9"/>
      <c r="AB496" s="12"/>
      <c r="AC496" s="4"/>
      <c r="AD496" s="14"/>
      <c r="AE496" s="14"/>
      <c r="AF496" s="14"/>
      <c r="AG496" s="4"/>
      <c r="AH496" s="4"/>
      <c r="AI496" s="4"/>
      <c r="AL496" s="4"/>
      <c r="AO496" s="8"/>
    </row>
    <row r="497" spans="1:41" s="7" customFormat="1" ht="13.5">
      <c r="A497" s="4"/>
      <c r="C497" s="8"/>
      <c r="E497" s="4"/>
      <c r="F497" s="4"/>
      <c r="G497" s="4"/>
      <c r="H497" s="9"/>
      <c r="I497" s="10"/>
      <c r="J497" s="4"/>
      <c r="K497" s="11"/>
      <c r="L497" s="12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9"/>
      <c r="AB497" s="12"/>
      <c r="AC497" s="4"/>
      <c r="AD497" s="14"/>
      <c r="AE497" s="14"/>
      <c r="AF497" s="14"/>
      <c r="AG497" s="4"/>
      <c r="AH497" s="4"/>
      <c r="AI497" s="4"/>
      <c r="AL497" s="4"/>
      <c r="AO497" s="8"/>
    </row>
    <row r="498" spans="1:41" s="7" customFormat="1" ht="13.5">
      <c r="A498" s="4"/>
      <c r="C498" s="8"/>
      <c r="E498" s="4"/>
      <c r="F498" s="4"/>
      <c r="G498" s="4"/>
      <c r="H498" s="9"/>
      <c r="I498" s="10"/>
      <c r="J498" s="4"/>
      <c r="K498" s="11"/>
      <c r="L498" s="12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9"/>
      <c r="AB498" s="12"/>
      <c r="AC498" s="4"/>
      <c r="AD498" s="14"/>
      <c r="AE498" s="14"/>
      <c r="AF498" s="14"/>
      <c r="AG498" s="4"/>
      <c r="AH498" s="4"/>
      <c r="AI498" s="4"/>
      <c r="AL498" s="4"/>
      <c r="AO498" s="8"/>
    </row>
    <row r="499" spans="1:41" s="7" customFormat="1" ht="13.5">
      <c r="A499" s="4"/>
      <c r="C499" s="8"/>
      <c r="E499" s="4"/>
      <c r="F499" s="4"/>
      <c r="G499" s="4"/>
      <c r="H499" s="9"/>
      <c r="I499" s="10"/>
      <c r="J499" s="4"/>
      <c r="K499" s="11"/>
      <c r="L499" s="12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9"/>
      <c r="AB499" s="12"/>
      <c r="AC499" s="4"/>
      <c r="AD499" s="14"/>
      <c r="AE499" s="14"/>
      <c r="AF499" s="14"/>
      <c r="AG499" s="4"/>
      <c r="AH499" s="4"/>
      <c r="AI499" s="4"/>
      <c r="AL499" s="4"/>
      <c r="AO499" s="8"/>
    </row>
    <row r="500" spans="1:41" s="7" customFormat="1" ht="13.5">
      <c r="A500" s="4"/>
      <c r="C500" s="8"/>
      <c r="E500" s="4"/>
      <c r="F500" s="4"/>
      <c r="G500" s="4"/>
      <c r="H500" s="9"/>
      <c r="I500" s="10"/>
      <c r="J500" s="4"/>
      <c r="K500" s="11"/>
      <c r="L500" s="12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9"/>
      <c r="AB500" s="12"/>
      <c r="AC500" s="4"/>
      <c r="AD500" s="14"/>
      <c r="AE500" s="14"/>
      <c r="AF500" s="14"/>
      <c r="AG500" s="4"/>
      <c r="AH500" s="4"/>
      <c r="AI500" s="4"/>
      <c r="AL500" s="4"/>
      <c r="AO500" s="8"/>
    </row>
    <row r="501" spans="1:41" s="7" customFormat="1" ht="13.5">
      <c r="A501" s="4"/>
      <c r="C501" s="8"/>
      <c r="E501" s="4"/>
      <c r="F501" s="4"/>
      <c r="G501" s="4"/>
      <c r="H501" s="9"/>
      <c r="I501" s="10"/>
      <c r="J501" s="4"/>
      <c r="K501" s="11"/>
      <c r="L501" s="12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9"/>
      <c r="AB501" s="12"/>
      <c r="AC501" s="4"/>
      <c r="AD501" s="14"/>
      <c r="AE501" s="14"/>
      <c r="AF501" s="14"/>
      <c r="AG501" s="4"/>
      <c r="AH501" s="4"/>
      <c r="AI501" s="4"/>
      <c r="AL501" s="4"/>
      <c r="AO501" s="8"/>
    </row>
    <row r="502" spans="1:41" s="7" customFormat="1" ht="13.5">
      <c r="A502" s="4"/>
      <c r="C502" s="8"/>
      <c r="E502" s="4"/>
      <c r="F502" s="4"/>
      <c r="G502" s="4"/>
      <c r="H502" s="9"/>
      <c r="I502" s="10"/>
      <c r="J502" s="4"/>
      <c r="K502" s="11"/>
      <c r="L502" s="12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9"/>
      <c r="AB502" s="12"/>
      <c r="AC502" s="4"/>
      <c r="AD502" s="14"/>
      <c r="AE502" s="14"/>
      <c r="AF502" s="14"/>
      <c r="AG502" s="4"/>
      <c r="AH502" s="4"/>
      <c r="AI502" s="4"/>
      <c r="AL502" s="4"/>
      <c r="AO502" s="8"/>
    </row>
    <row r="503" spans="1:41" s="7" customFormat="1" ht="13.5">
      <c r="A503" s="4"/>
      <c r="C503" s="8"/>
      <c r="E503" s="4"/>
      <c r="F503" s="4"/>
      <c r="G503" s="4"/>
      <c r="H503" s="9"/>
      <c r="I503" s="10"/>
      <c r="J503" s="4"/>
      <c r="K503" s="11"/>
      <c r="L503" s="12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9"/>
      <c r="AB503" s="12"/>
      <c r="AC503" s="4"/>
      <c r="AD503" s="14"/>
      <c r="AE503" s="14"/>
      <c r="AF503" s="14"/>
      <c r="AG503" s="4"/>
      <c r="AH503" s="4"/>
      <c r="AI503" s="4"/>
      <c r="AL503" s="4"/>
      <c r="AO503" s="8"/>
    </row>
    <row r="504" spans="1:41" s="7" customFormat="1" ht="13.5">
      <c r="A504" s="4"/>
      <c r="C504" s="8"/>
      <c r="E504" s="4"/>
      <c r="F504" s="4"/>
      <c r="G504" s="4"/>
      <c r="H504" s="9"/>
      <c r="I504" s="10"/>
      <c r="J504" s="4"/>
      <c r="K504" s="11"/>
      <c r="L504" s="12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9"/>
      <c r="AB504" s="12"/>
      <c r="AC504" s="4"/>
      <c r="AD504" s="14"/>
      <c r="AE504" s="14"/>
      <c r="AF504" s="14"/>
      <c r="AG504" s="4"/>
      <c r="AH504" s="4"/>
      <c r="AI504" s="4"/>
      <c r="AL504" s="4"/>
      <c r="AO504" s="8"/>
    </row>
    <row r="505" spans="1:41" s="7" customFormat="1" ht="13.5">
      <c r="A505" s="4"/>
      <c r="C505" s="8"/>
      <c r="E505" s="4"/>
      <c r="F505" s="4"/>
      <c r="G505" s="4"/>
      <c r="H505" s="9"/>
      <c r="I505" s="10"/>
      <c r="J505" s="4"/>
      <c r="K505" s="11"/>
      <c r="L505" s="12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9"/>
      <c r="AB505" s="12"/>
      <c r="AC505" s="4"/>
      <c r="AD505" s="14"/>
      <c r="AE505" s="14"/>
      <c r="AF505" s="14"/>
      <c r="AG505" s="4"/>
      <c r="AH505" s="4"/>
      <c r="AI505" s="4"/>
      <c r="AL505" s="4"/>
      <c r="AO505" s="8"/>
    </row>
    <row r="506" spans="1:41" s="7" customFormat="1" ht="13.5">
      <c r="A506" s="4"/>
      <c r="C506" s="8"/>
      <c r="E506" s="4"/>
      <c r="F506" s="4"/>
      <c r="G506" s="4"/>
      <c r="H506" s="9"/>
      <c r="I506" s="10"/>
      <c r="J506" s="4"/>
      <c r="K506" s="11"/>
      <c r="L506" s="12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9"/>
      <c r="AB506" s="12"/>
      <c r="AC506" s="4"/>
      <c r="AD506" s="14"/>
      <c r="AE506" s="14"/>
      <c r="AF506" s="14"/>
      <c r="AG506" s="4"/>
      <c r="AH506" s="4"/>
      <c r="AI506" s="4"/>
      <c r="AL506" s="4"/>
      <c r="AO506" s="8"/>
    </row>
    <row r="507" spans="1:41" s="7" customFormat="1" ht="13.5">
      <c r="A507" s="4"/>
      <c r="C507" s="8"/>
      <c r="E507" s="4"/>
      <c r="F507" s="4"/>
      <c r="G507" s="4"/>
      <c r="H507" s="9"/>
      <c r="I507" s="10"/>
      <c r="J507" s="4"/>
      <c r="K507" s="11"/>
      <c r="L507" s="12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9"/>
      <c r="AB507" s="12"/>
      <c r="AC507" s="4"/>
      <c r="AD507" s="14"/>
      <c r="AE507" s="14"/>
      <c r="AF507" s="14"/>
      <c r="AG507" s="4"/>
      <c r="AH507" s="4"/>
      <c r="AI507" s="4"/>
      <c r="AL507" s="4"/>
      <c r="AO507" s="8"/>
    </row>
    <row r="508" spans="1:41" s="7" customFormat="1" ht="13.5">
      <c r="A508" s="4"/>
      <c r="C508" s="8"/>
      <c r="E508" s="4"/>
      <c r="F508" s="4"/>
      <c r="G508" s="4"/>
      <c r="H508" s="9"/>
      <c r="I508" s="10"/>
      <c r="J508" s="4"/>
      <c r="K508" s="11"/>
      <c r="L508" s="12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9"/>
      <c r="AB508" s="12"/>
      <c r="AC508" s="4"/>
      <c r="AD508" s="14"/>
      <c r="AE508" s="14"/>
      <c r="AF508" s="14"/>
      <c r="AG508" s="4"/>
      <c r="AH508" s="4"/>
      <c r="AI508" s="4"/>
      <c r="AL508" s="4"/>
      <c r="AO508" s="8"/>
    </row>
    <row r="509" spans="1:41" s="7" customFormat="1" ht="13.5">
      <c r="A509" s="4"/>
      <c r="C509" s="8"/>
      <c r="E509" s="4"/>
      <c r="F509" s="4"/>
      <c r="G509" s="4"/>
      <c r="H509" s="9"/>
      <c r="I509" s="10"/>
      <c r="J509" s="4"/>
      <c r="K509" s="11"/>
      <c r="L509" s="12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9"/>
      <c r="AB509" s="12"/>
      <c r="AC509" s="4"/>
      <c r="AD509" s="14"/>
      <c r="AE509" s="14"/>
      <c r="AF509" s="14"/>
      <c r="AG509" s="4"/>
      <c r="AH509" s="4"/>
      <c r="AI509" s="4"/>
      <c r="AL509" s="4"/>
      <c r="AO509" s="8"/>
    </row>
    <row r="510" spans="1:41" s="7" customFormat="1" ht="13.5">
      <c r="A510" s="4"/>
      <c r="C510" s="8"/>
      <c r="E510" s="4"/>
      <c r="F510" s="4"/>
      <c r="G510" s="4"/>
      <c r="H510" s="9"/>
      <c r="I510" s="10"/>
      <c r="J510" s="4"/>
      <c r="K510" s="11"/>
      <c r="L510" s="12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10"/>
      <c r="AA510" s="9"/>
      <c r="AB510" s="12"/>
      <c r="AC510" s="4"/>
      <c r="AD510" s="14"/>
      <c r="AE510" s="14"/>
      <c r="AF510" s="14"/>
      <c r="AG510" s="4"/>
      <c r="AH510" s="4"/>
      <c r="AI510" s="4"/>
      <c r="AL510" s="4"/>
      <c r="AO510" s="8"/>
    </row>
    <row r="511" spans="1:41" s="7" customFormat="1" ht="13.5">
      <c r="A511" s="4"/>
      <c r="C511" s="8"/>
      <c r="E511" s="4"/>
      <c r="F511" s="4"/>
      <c r="G511" s="4"/>
      <c r="H511" s="9"/>
      <c r="I511" s="10"/>
      <c r="J511" s="4"/>
      <c r="K511" s="11"/>
      <c r="L511" s="12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10"/>
      <c r="AA511" s="9"/>
      <c r="AB511" s="12"/>
      <c r="AC511" s="4"/>
      <c r="AD511" s="14"/>
      <c r="AE511" s="14"/>
      <c r="AF511" s="14"/>
      <c r="AG511" s="4"/>
      <c r="AH511" s="4"/>
      <c r="AI511" s="4"/>
      <c r="AL511" s="4"/>
      <c r="AO511" s="8"/>
    </row>
    <row r="512" spans="1:41" s="7" customFormat="1" ht="13.5">
      <c r="A512" s="4"/>
      <c r="C512" s="8"/>
      <c r="E512" s="4"/>
      <c r="F512" s="4"/>
      <c r="G512" s="4"/>
      <c r="H512" s="9"/>
      <c r="I512" s="10"/>
      <c r="J512" s="4"/>
      <c r="K512" s="11"/>
      <c r="L512" s="12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10"/>
      <c r="AA512" s="9"/>
      <c r="AB512" s="12"/>
      <c r="AC512" s="4"/>
      <c r="AD512" s="14"/>
      <c r="AE512" s="14"/>
      <c r="AF512" s="14"/>
      <c r="AG512" s="4"/>
      <c r="AH512" s="4"/>
      <c r="AI512" s="4"/>
      <c r="AL512" s="4"/>
      <c r="AO512" s="8"/>
    </row>
    <row r="513" spans="42:72" ht="13.5"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</row>
    <row r="514" spans="42:72" ht="13.5"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</row>
    <row r="515" spans="43:72" ht="13.5"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</row>
  </sheetData>
  <sheetProtection selectLockedCells="1" selectUnlockedCells="1"/>
  <mergeCells count="7">
    <mergeCell ref="AB6:AN6"/>
    <mergeCell ref="B1:Y1"/>
    <mergeCell ref="A2:Y2"/>
    <mergeCell ref="D4:G4"/>
    <mergeCell ref="AB2:AN2"/>
    <mergeCell ref="AB4:AN4"/>
    <mergeCell ref="A6:D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/>
  <colBreaks count="1" manualBreakCount="1">
    <brk id="25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BI77"/>
  <sheetViews>
    <sheetView zoomScalePageLayoutView="0" workbookViewId="0" topLeftCell="A1">
      <selection activeCell="AU8" sqref="AU8:BI13"/>
    </sheetView>
  </sheetViews>
  <sheetFormatPr defaultColWidth="10.375" defaultRowHeight="12.75"/>
  <cols>
    <col min="1" max="1" width="31.75390625" style="5" customWidth="1"/>
    <col min="2" max="2" width="21.375" style="5" customWidth="1"/>
    <col min="3" max="3" width="4.625" style="5" hidden="1" customWidth="1"/>
    <col min="4" max="4" width="5.00390625" style="5" hidden="1" customWidth="1"/>
    <col min="5" max="5" width="22.625" style="5" hidden="1" customWidth="1"/>
    <col min="6" max="6" width="2.25390625" style="5" hidden="1" customWidth="1"/>
    <col min="7" max="7" width="15.375" style="5" hidden="1" customWidth="1"/>
    <col min="8" max="8" width="2.375" style="5" hidden="1" customWidth="1"/>
    <col min="9" max="9" width="2.25390625" style="5" hidden="1" customWidth="1"/>
    <col min="10" max="10" width="2.625" style="5" hidden="1" customWidth="1"/>
    <col min="11" max="11" width="1.75390625" style="5" hidden="1" customWidth="1"/>
    <col min="12" max="12" width="3.75390625" style="5" hidden="1" customWidth="1"/>
    <col min="13" max="13" width="1.75390625" style="5" hidden="1" customWidth="1"/>
    <col min="14" max="14" width="3.75390625" style="5" hidden="1" customWidth="1"/>
    <col min="15" max="16" width="1.75390625" style="5" hidden="1" customWidth="1"/>
    <col min="17" max="17" width="3.375" style="5" hidden="1" customWidth="1"/>
    <col min="18" max="18" width="1.75390625" style="5" hidden="1" customWidth="1"/>
    <col min="19" max="19" width="3.375" style="5" hidden="1" customWidth="1"/>
    <col min="20" max="20" width="1.75390625" style="5" hidden="1" customWidth="1"/>
    <col min="21" max="21" width="3.375" style="5" hidden="1" customWidth="1"/>
    <col min="22" max="22" width="1.75390625" style="5" hidden="1" customWidth="1"/>
    <col min="23" max="23" width="3.375" style="5" hidden="1" customWidth="1"/>
    <col min="24" max="24" width="1.75390625" style="5" hidden="1" customWidth="1"/>
    <col min="25" max="25" width="3.375" style="5" hidden="1" customWidth="1"/>
    <col min="26" max="26" width="1.75390625" style="5" hidden="1" customWidth="1"/>
    <col min="27" max="27" width="3.375" style="5" hidden="1" customWidth="1"/>
    <col min="28" max="28" width="1.75390625" style="5" hidden="1" customWidth="1"/>
    <col min="29" max="29" width="9.625" style="5" hidden="1" customWidth="1"/>
    <col min="30" max="30" width="7.375" style="5" hidden="1" customWidth="1"/>
    <col min="31" max="31" width="1.75390625" style="10" hidden="1" customWidth="1"/>
    <col min="32" max="32" width="7.375" style="5" hidden="1" customWidth="1"/>
    <col min="33" max="33" width="2.375" style="5" hidden="1" customWidth="1"/>
    <col min="34" max="34" width="1.75390625" style="10" hidden="1" customWidth="1"/>
    <col min="35" max="35" width="2.375" style="5" hidden="1" customWidth="1"/>
    <col min="36" max="36" width="1.75390625" style="10" hidden="1" customWidth="1"/>
    <col min="37" max="37" width="3.375" style="10" hidden="1" customWidth="1"/>
    <col min="38" max="38" width="1.75390625" style="10" hidden="1" customWidth="1"/>
    <col min="39" max="39" width="3.375" style="10" hidden="1" customWidth="1"/>
    <col min="40" max="40" width="1.75390625" style="10" hidden="1" customWidth="1"/>
    <col min="41" max="45" width="2.375" style="5" hidden="1" customWidth="1"/>
    <col min="46" max="46" width="8.375" style="69" customWidth="1"/>
    <col min="47" max="47" width="19.75390625" style="11" customWidth="1"/>
    <col min="48" max="48" width="3.375" style="10" customWidth="1"/>
    <col min="49" max="51" width="2.375" style="10" customWidth="1"/>
    <col min="52" max="52" width="4.375" style="5" customWidth="1"/>
    <col min="53" max="53" width="1.37890625" style="5" customWidth="1"/>
    <col min="54" max="54" width="2.75390625" style="5" customWidth="1"/>
    <col min="55" max="55" width="5.00390625" style="5" customWidth="1"/>
    <col min="56" max="56" width="4.625" style="5" customWidth="1"/>
    <col min="57" max="57" width="1.37890625" style="5" customWidth="1"/>
    <col min="58" max="58" width="3.375" style="5" customWidth="1"/>
    <col min="59" max="59" width="5.00390625" style="5" customWidth="1"/>
    <col min="60" max="60" width="7.375" style="10" customWidth="1"/>
    <col min="61" max="16384" width="10.375" style="5" customWidth="1"/>
  </cols>
  <sheetData>
    <row r="1" spans="1:44" ht="12.75">
      <c r="A1" s="69" t="s">
        <v>12</v>
      </c>
      <c r="B1" s="74">
        <f>Datenblatt!I7</f>
        <v>2017</v>
      </c>
      <c r="C1" s="5" t="s">
        <v>13</v>
      </c>
      <c r="H1" s="5" t="s">
        <v>7</v>
      </c>
      <c r="AC1" s="5" t="s">
        <v>14</v>
      </c>
      <c r="AD1" s="5" t="s">
        <v>15</v>
      </c>
      <c r="AE1" s="10" t="s">
        <v>16</v>
      </c>
      <c r="AF1" s="5" t="s">
        <v>17</v>
      </c>
      <c r="AG1" s="5">
        <f>H2</f>
        <v>0</v>
      </c>
      <c r="AH1" s="10" t="s">
        <v>18</v>
      </c>
      <c r="AI1" s="5">
        <f>J2</f>
        <v>0</v>
      </c>
      <c r="AJ1" s="10" t="s">
        <v>19</v>
      </c>
      <c r="AK1" s="5">
        <f>L2</f>
        <v>0</v>
      </c>
      <c r="AL1" s="10" t="s">
        <v>16</v>
      </c>
      <c r="AM1" s="5">
        <f>N2</f>
        <v>0</v>
      </c>
      <c r="AN1" s="10" t="s">
        <v>20</v>
      </c>
      <c r="AO1" s="5">
        <f>IF(AG1=0,IF(AI1=0,0,1),1)</f>
        <v>0</v>
      </c>
      <c r="AP1" s="5">
        <f>IF(AG1&gt;AI1,1,0)</f>
        <v>0</v>
      </c>
      <c r="AQ1" s="5">
        <f>AO1-AP1-AR1</f>
        <v>0</v>
      </c>
      <c r="AR1" s="5">
        <f>IF(AG1&lt;AI1,1,0)</f>
        <v>0</v>
      </c>
    </row>
    <row r="2" spans="1:46" ht="13.5">
      <c r="A2" s="69" t="s">
        <v>21</v>
      </c>
      <c r="C2" s="5">
        <f>$B$2</f>
        <v>0</v>
      </c>
      <c r="D2" s="5">
        <v>1</v>
      </c>
      <c r="E2" s="5" t="str">
        <f>B7</f>
        <v>Oberösterreich</v>
      </c>
      <c r="F2" s="20" t="s">
        <v>16</v>
      </c>
      <c r="G2" s="5" t="str">
        <f>B8</f>
        <v>Schwaben</v>
      </c>
      <c r="H2" s="21">
        <f aca="true" t="shared" si="0" ref="H2:H11">(IF(Q2&gt;S2,1,0))+(IF(U2&gt;W2,1,0))+(IF(Y2&gt;AA2,1,0))</f>
        <v>0</v>
      </c>
      <c r="I2" s="56" t="s">
        <v>18</v>
      </c>
      <c r="J2" s="21">
        <f aca="true" t="shared" si="1" ref="J2:J11">(IF(Q2&lt;S2,1,0))+(IF(U2&lt;W2,1,0))+(IF(Y2&lt;AA2,1,0))</f>
        <v>0</v>
      </c>
      <c r="K2" s="54" t="s">
        <v>19</v>
      </c>
      <c r="L2" s="55">
        <f aca="true" t="shared" si="2" ref="L2:L11">Q2+U2+Y2</f>
        <v>0</v>
      </c>
      <c r="M2" s="20" t="s">
        <v>16</v>
      </c>
      <c r="N2" s="55">
        <f aca="true" t="shared" si="3" ref="N2:N11">S2+W2+AA2</f>
        <v>0</v>
      </c>
      <c r="O2" s="7" t="s">
        <v>20</v>
      </c>
      <c r="P2" s="5" t="s">
        <v>22</v>
      </c>
      <c r="Q2" s="5">
        <f>Eintrag!N11</f>
        <v>0</v>
      </c>
      <c r="R2" s="5" t="str">
        <f>Eintrag!O11</f>
        <v>:</v>
      </c>
      <c r="S2" s="5">
        <f>Eintrag!P11</f>
        <v>0</v>
      </c>
      <c r="T2" s="5" t="str">
        <f>Eintrag!Q11</f>
        <v>,</v>
      </c>
      <c r="U2" s="5">
        <f>Eintrag!R11</f>
        <v>0</v>
      </c>
      <c r="V2" s="5" t="str">
        <f>Eintrag!S11</f>
        <v>:</v>
      </c>
      <c r="W2" s="5">
        <f>Eintrag!T11</f>
        <v>0</v>
      </c>
      <c r="X2" s="5" t="str">
        <f>Eintrag!U11</f>
        <v>,</v>
      </c>
      <c r="Y2" s="5">
        <f>Eintrag!V11</f>
        <v>0</v>
      </c>
      <c r="Z2" s="5" t="str">
        <f>Eintrag!W11</f>
        <v>:</v>
      </c>
      <c r="AA2" s="5">
        <f>Eintrag!X11</f>
        <v>0</v>
      </c>
      <c r="AB2" s="5" t="s">
        <v>24</v>
      </c>
      <c r="AC2" s="5" t="b">
        <f aca="true" t="shared" si="4" ref="AC2:AC16">IF(L2=Q2+U2+Y2,IF(N2=S2+W2+AA2,TRUE))</f>
        <v>1</v>
      </c>
      <c r="AD2" s="5" t="s">
        <v>15</v>
      </c>
      <c r="AE2" s="10" t="s">
        <v>16</v>
      </c>
      <c r="AF2" s="5" t="s">
        <v>25</v>
      </c>
      <c r="AG2" s="5">
        <f>H9</f>
        <v>0</v>
      </c>
      <c r="AH2" s="10" t="s">
        <v>18</v>
      </c>
      <c r="AI2" s="5">
        <f>J9</f>
        <v>0</v>
      </c>
      <c r="AJ2" s="10" t="s">
        <v>19</v>
      </c>
      <c r="AK2" s="5">
        <f>L9</f>
        <v>0</v>
      </c>
      <c r="AL2" s="10" t="s">
        <v>16</v>
      </c>
      <c r="AM2" s="5">
        <f>N9</f>
        <v>0</v>
      </c>
      <c r="AN2" s="10" t="s">
        <v>20</v>
      </c>
      <c r="AO2" s="5">
        <f>IF(AG2=0,IF(AI2=0,0,1),1)</f>
        <v>0</v>
      </c>
      <c r="AP2" s="5">
        <f>IF(AG2&gt;AI2,1,0)</f>
        <v>0</v>
      </c>
      <c r="AQ2" s="5">
        <f>AO2-AP2-AR2</f>
        <v>0</v>
      </c>
      <c r="AR2" s="5">
        <f>IF(AG2&lt;AI2,1,0)</f>
        <v>0</v>
      </c>
      <c r="AT2" s="5"/>
    </row>
    <row r="3" spans="1:46" ht="13.5">
      <c r="A3" s="69" t="s">
        <v>26</v>
      </c>
      <c r="B3" s="7">
        <f>Datenblatt!D12</f>
        <v>0</v>
      </c>
      <c r="C3" s="5">
        <f aca="true" t="shared" si="5" ref="C3:C16">$B$2</f>
        <v>0</v>
      </c>
      <c r="D3" s="5">
        <v>2</v>
      </c>
      <c r="E3" s="5" t="str">
        <f>B9</f>
        <v>Niedersachsen</v>
      </c>
      <c r="F3" s="20" t="s">
        <v>16</v>
      </c>
      <c r="G3" s="75" t="str">
        <f>B10</f>
        <v>Zürich-Schaffhausen</v>
      </c>
      <c r="H3" s="21">
        <f t="shared" si="0"/>
        <v>0</v>
      </c>
      <c r="I3" s="56" t="s">
        <v>18</v>
      </c>
      <c r="J3" s="21">
        <f t="shared" si="1"/>
        <v>0</v>
      </c>
      <c r="K3" s="5" t="s">
        <v>19</v>
      </c>
      <c r="L3" s="55">
        <f t="shared" si="2"/>
        <v>0</v>
      </c>
      <c r="M3" s="20" t="s">
        <v>16</v>
      </c>
      <c r="N3" s="55">
        <f t="shared" si="3"/>
        <v>0</v>
      </c>
      <c r="O3" s="5" t="s">
        <v>20</v>
      </c>
      <c r="P3" s="5" t="s">
        <v>22</v>
      </c>
      <c r="Q3" s="5">
        <f>Eintrag!N12</f>
        <v>0</v>
      </c>
      <c r="R3" s="5" t="str">
        <f>Eintrag!O12</f>
        <v>:</v>
      </c>
      <c r="S3" s="5">
        <f>Eintrag!P12</f>
        <v>0</v>
      </c>
      <c r="T3" s="5" t="str">
        <f>Eintrag!Q12</f>
        <v>,</v>
      </c>
      <c r="U3" s="5">
        <f>Eintrag!R12</f>
        <v>0</v>
      </c>
      <c r="V3" s="5" t="str">
        <f>Eintrag!S12</f>
        <v>:</v>
      </c>
      <c r="W3" s="5">
        <f>Eintrag!T12</f>
        <v>0</v>
      </c>
      <c r="X3" s="5" t="str">
        <f>Eintrag!U12</f>
        <v>,</v>
      </c>
      <c r="Y3" s="5">
        <f>Eintrag!V12</f>
        <v>0</v>
      </c>
      <c r="Z3" s="5" t="str">
        <f>Eintrag!W12</f>
        <v>:</v>
      </c>
      <c r="AA3" s="5">
        <f>Eintrag!X12</f>
        <v>0</v>
      </c>
      <c r="AB3" s="5" t="s">
        <v>24</v>
      </c>
      <c r="AC3" s="5" t="b">
        <f t="shared" si="4"/>
        <v>1</v>
      </c>
      <c r="AD3" s="5" t="s">
        <v>15</v>
      </c>
      <c r="AE3" s="10" t="s">
        <v>16</v>
      </c>
      <c r="AF3" s="5" t="s">
        <v>27</v>
      </c>
      <c r="AG3" s="5">
        <f>H7</f>
        <v>0</v>
      </c>
      <c r="AH3" s="10" t="s">
        <v>18</v>
      </c>
      <c r="AI3" s="5">
        <f>J7</f>
        <v>0</v>
      </c>
      <c r="AJ3" s="10" t="s">
        <v>19</v>
      </c>
      <c r="AK3" s="5">
        <f>L7</f>
        <v>0</v>
      </c>
      <c r="AL3" s="10" t="s">
        <v>16</v>
      </c>
      <c r="AM3" s="5">
        <f>N7</f>
        <v>0</v>
      </c>
      <c r="AN3" s="10" t="s">
        <v>20</v>
      </c>
      <c r="AO3" s="5">
        <f>IF(AG3=0,IF(AI3=0,0,1),1)</f>
        <v>0</v>
      </c>
      <c r="AP3" s="5">
        <f>IF(AG3&gt;AI3,1,0)</f>
        <v>0</v>
      </c>
      <c r="AQ3" s="5">
        <f>AO3-AP3-AR3</f>
        <v>0</v>
      </c>
      <c r="AR3" s="5">
        <f>IF(AG3&lt;AI3,1,0)</f>
        <v>0</v>
      </c>
      <c r="AT3" s="5"/>
    </row>
    <row r="4" spans="1:46" ht="13.5">
      <c r="A4" s="69" t="s">
        <v>0</v>
      </c>
      <c r="B4" s="76">
        <f>Datenblatt!D8</f>
        <v>43015</v>
      </c>
      <c r="C4" s="5">
        <f t="shared" si="5"/>
        <v>0</v>
      </c>
      <c r="D4" s="5">
        <v>7</v>
      </c>
      <c r="E4" s="5" t="str">
        <f>B7</f>
        <v>Oberösterreich</v>
      </c>
      <c r="F4" s="20" t="s">
        <v>16</v>
      </c>
      <c r="G4" s="5" t="str">
        <f>B11</f>
        <v>Niederösterreich</v>
      </c>
      <c r="H4" s="21">
        <f t="shared" si="0"/>
        <v>0</v>
      </c>
      <c r="I4" s="56" t="s">
        <v>18</v>
      </c>
      <c r="J4" s="21">
        <f t="shared" si="1"/>
        <v>0</v>
      </c>
      <c r="K4" s="5" t="s">
        <v>19</v>
      </c>
      <c r="L4" s="55">
        <f t="shared" si="2"/>
        <v>0</v>
      </c>
      <c r="M4" s="20" t="s">
        <v>16</v>
      </c>
      <c r="N4" s="55">
        <f t="shared" si="3"/>
        <v>0</v>
      </c>
      <c r="O4" s="5" t="s">
        <v>20</v>
      </c>
      <c r="P4" s="5" t="s">
        <v>22</v>
      </c>
      <c r="Q4" s="5">
        <f>Eintrag!N17</f>
        <v>0</v>
      </c>
      <c r="R4" s="5" t="str">
        <f>Eintrag!O17</f>
        <v>:</v>
      </c>
      <c r="S4" s="5">
        <f>Eintrag!P17</f>
        <v>0</v>
      </c>
      <c r="T4" s="5" t="str">
        <f>Eintrag!Q17</f>
        <v>,</v>
      </c>
      <c r="U4" s="5">
        <f>Eintrag!R17</f>
        <v>0</v>
      </c>
      <c r="V4" s="5" t="str">
        <f>Eintrag!S17</f>
        <v>:</v>
      </c>
      <c r="W4" s="5">
        <f>Eintrag!T17</f>
        <v>0</v>
      </c>
      <c r="X4" s="5" t="str">
        <f>Eintrag!U17</f>
        <v>,</v>
      </c>
      <c r="Y4" s="5">
        <f>Eintrag!V17</f>
        <v>0</v>
      </c>
      <c r="Z4" s="5" t="str">
        <f>Eintrag!W17</f>
        <v>:</v>
      </c>
      <c r="AA4" s="5">
        <f>Eintrag!X17</f>
        <v>0</v>
      </c>
      <c r="AB4" s="5" t="s">
        <v>24</v>
      </c>
      <c r="AC4" s="5" t="b">
        <f t="shared" si="4"/>
        <v>1</v>
      </c>
      <c r="AD4" s="5" t="s">
        <v>15</v>
      </c>
      <c r="AE4" s="10" t="s">
        <v>16</v>
      </c>
      <c r="AF4" s="5" t="s">
        <v>28</v>
      </c>
      <c r="AG4" s="5">
        <f>H4</f>
        <v>0</v>
      </c>
      <c r="AH4" s="10" t="s">
        <v>18</v>
      </c>
      <c r="AI4" s="5">
        <f>J4</f>
        <v>0</v>
      </c>
      <c r="AJ4" s="10" t="s">
        <v>19</v>
      </c>
      <c r="AK4" s="5">
        <f>L4</f>
        <v>0</v>
      </c>
      <c r="AL4" s="10" t="s">
        <v>16</v>
      </c>
      <c r="AM4" s="5">
        <f>N4</f>
        <v>0</v>
      </c>
      <c r="AN4" s="10" t="s">
        <v>20</v>
      </c>
      <c r="AO4" s="5">
        <f>IF(AG4=0,IF(AI4=0,0,1),1)</f>
        <v>0</v>
      </c>
      <c r="AP4" s="5">
        <f>IF(AG4&gt;AI4,1,0)</f>
        <v>0</v>
      </c>
      <c r="AQ4" s="5">
        <f>AO4-AP4-AR4</f>
        <v>0</v>
      </c>
      <c r="AR4" s="5">
        <f>IF(AG4&lt;AI4,1,0)</f>
        <v>0</v>
      </c>
      <c r="AT4" s="5"/>
    </row>
    <row r="5" spans="1:46" ht="13.5">
      <c r="A5" s="204" t="s">
        <v>137</v>
      </c>
      <c r="B5" s="206" t="str">
        <f>Datenblatt!A12</f>
        <v>Jugend U 14 männlich Vorrunde Gruppe B</v>
      </c>
      <c r="C5" s="207">
        <f t="shared" si="5"/>
        <v>0</v>
      </c>
      <c r="D5" s="207">
        <v>15</v>
      </c>
      <c r="E5" s="207" t="str">
        <f>B8</f>
        <v>Schwaben</v>
      </c>
      <c r="F5" s="205" t="s">
        <v>16</v>
      </c>
      <c r="G5" s="207" t="str">
        <f>B10</f>
        <v>Zürich-Schaffhausen</v>
      </c>
      <c r="H5" s="206">
        <f t="shared" si="0"/>
        <v>0</v>
      </c>
      <c r="I5" s="208" t="s">
        <v>18</v>
      </c>
      <c r="J5" s="206">
        <f t="shared" si="1"/>
        <v>0</v>
      </c>
      <c r="K5" s="207" t="s">
        <v>19</v>
      </c>
      <c r="L5" s="209">
        <f t="shared" si="2"/>
        <v>0</v>
      </c>
      <c r="M5" s="205" t="s">
        <v>16</v>
      </c>
      <c r="N5" s="209">
        <f t="shared" si="3"/>
        <v>0</v>
      </c>
      <c r="O5" s="207" t="s">
        <v>20</v>
      </c>
      <c r="P5" s="207" t="s">
        <v>22</v>
      </c>
      <c r="Q5" s="207">
        <f>Eintrag!N25</f>
        <v>0</v>
      </c>
      <c r="R5" s="207" t="str">
        <f>Eintrag!O25</f>
        <v>:</v>
      </c>
      <c r="S5" s="207">
        <f>Eintrag!P25</f>
        <v>0</v>
      </c>
      <c r="T5" s="207" t="str">
        <f>Eintrag!Q25</f>
        <v>,</v>
      </c>
      <c r="U5" s="207">
        <f>Eintrag!R25</f>
        <v>0</v>
      </c>
      <c r="V5" s="207" t="str">
        <f>Eintrag!S25</f>
        <v>:</v>
      </c>
      <c r="W5" s="207">
        <f>Eintrag!T25</f>
        <v>0</v>
      </c>
      <c r="X5" s="207" t="str">
        <f>Eintrag!U25</f>
        <v>,</v>
      </c>
      <c r="Y5" s="207">
        <f>Eintrag!V25</f>
        <v>0</v>
      </c>
      <c r="Z5" s="207" t="str">
        <f>Eintrag!W25</f>
        <v>:</v>
      </c>
      <c r="AA5" s="207">
        <f>Eintrag!X25</f>
        <v>0</v>
      </c>
      <c r="AB5" s="207" t="s">
        <v>24</v>
      </c>
      <c r="AC5" s="207" t="b">
        <f t="shared" si="4"/>
        <v>1</v>
      </c>
      <c r="AD5" s="207" t="s">
        <v>15</v>
      </c>
      <c r="AE5" s="205" t="s">
        <v>16</v>
      </c>
      <c r="AF5" s="207" t="s">
        <v>56</v>
      </c>
      <c r="AG5" s="207">
        <f>H12</f>
        <v>0</v>
      </c>
      <c r="AH5" s="207" t="str">
        <f aca="true" t="shared" si="6" ref="AH5:AN5">I12</f>
        <v>/</v>
      </c>
      <c r="AI5" s="207">
        <f t="shared" si="6"/>
        <v>0</v>
      </c>
      <c r="AJ5" s="207" t="str">
        <f t="shared" si="6"/>
        <v>(</v>
      </c>
      <c r="AK5" s="207">
        <f t="shared" si="6"/>
        <v>0</v>
      </c>
      <c r="AL5" s="207" t="str">
        <f t="shared" si="6"/>
        <v>:</v>
      </c>
      <c r="AM5" s="207">
        <f t="shared" si="6"/>
        <v>0</v>
      </c>
      <c r="AN5" s="207" t="str">
        <f t="shared" si="6"/>
        <v>)</v>
      </c>
      <c r="AO5" s="207">
        <f>IF(AG5=0,IF(AI5=0,0,1),1)</f>
        <v>0</v>
      </c>
      <c r="AP5" s="207">
        <f>IF(AG5&gt;AI5,1,0)</f>
        <v>0</v>
      </c>
      <c r="AQ5" s="207">
        <f>AO5-AP5-AR5</f>
        <v>0</v>
      </c>
      <c r="AR5" s="207">
        <f>IF(AG5&lt;AI5,1,0)</f>
        <v>0</v>
      </c>
      <c r="AS5" s="207"/>
      <c r="AT5" s="207"/>
    </row>
    <row r="6" spans="1:60" ht="13.5">
      <c r="A6" s="204" t="s">
        <v>29</v>
      </c>
      <c r="B6" s="207"/>
      <c r="C6" s="207">
        <f t="shared" si="5"/>
        <v>0</v>
      </c>
      <c r="D6" s="207">
        <v>13</v>
      </c>
      <c r="E6" s="207" t="str">
        <f>B9</f>
        <v>Niedersachsen</v>
      </c>
      <c r="F6" s="205" t="s">
        <v>16</v>
      </c>
      <c r="G6" s="207" t="str">
        <f>B11</f>
        <v>Niederösterreich</v>
      </c>
      <c r="H6" s="206">
        <f t="shared" si="0"/>
        <v>0</v>
      </c>
      <c r="I6" s="208" t="s">
        <v>18</v>
      </c>
      <c r="J6" s="206">
        <f t="shared" si="1"/>
        <v>0</v>
      </c>
      <c r="K6" s="207" t="s">
        <v>19</v>
      </c>
      <c r="L6" s="209">
        <f t="shared" si="2"/>
        <v>0</v>
      </c>
      <c r="M6" s="205" t="s">
        <v>16</v>
      </c>
      <c r="N6" s="209">
        <f t="shared" si="3"/>
        <v>0</v>
      </c>
      <c r="O6" s="207" t="s">
        <v>20</v>
      </c>
      <c r="P6" s="207" t="s">
        <v>22</v>
      </c>
      <c r="Q6" s="207">
        <f>Eintrag!N23</f>
        <v>0</v>
      </c>
      <c r="R6" s="207" t="str">
        <f>Eintrag!O23</f>
        <v>:</v>
      </c>
      <c r="S6" s="207">
        <f>Eintrag!P23</f>
        <v>0</v>
      </c>
      <c r="T6" s="207" t="str">
        <f>Eintrag!Q23</f>
        <v>,</v>
      </c>
      <c r="U6" s="207">
        <f>Eintrag!R23</f>
        <v>0</v>
      </c>
      <c r="V6" s="207" t="str">
        <f>Eintrag!S23</f>
        <v>:</v>
      </c>
      <c r="W6" s="207">
        <f>Eintrag!T23</f>
        <v>0</v>
      </c>
      <c r="X6" s="207" t="str">
        <f>Eintrag!U23</f>
        <v>,</v>
      </c>
      <c r="Y6" s="207">
        <f>Eintrag!V23</f>
        <v>0</v>
      </c>
      <c r="Z6" s="207" t="str">
        <f>Eintrag!W23</f>
        <v>:</v>
      </c>
      <c r="AA6" s="207">
        <f>Eintrag!X23</f>
        <v>0</v>
      </c>
      <c r="AB6" s="207" t="s">
        <v>24</v>
      </c>
      <c r="AC6" s="207" t="b">
        <f t="shared" si="4"/>
        <v>1</v>
      </c>
      <c r="AD6" s="207"/>
      <c r="AE6" s="205"/>
      <c r="AF6" s="207"/>
      <c r="AG6" s="207">
        <f>SUM(AG1:AG5)</f>
        <v>0</v>
      </c>
      <c r="AH6" s="205"/>
      <c r="AI6" s="207">
        <f>SUM(AI1:AI5)</f>
        <v>0</v>
      </c>
      <c r="AJ6" s="205"/>
      <c r="AK6" s="210">
        <f>SUM(AK1:AK5)</f>
        <v>0</v>
      </c>
      <c r="AL6" s="205"/>
      <c r="AM6" s="207">
        <f>SUM(AM1:AM5)</f>
        <v>0</v>
      </c>
      <c r="AN6" s="205"/>
      <c r="AO6" s="207">
        <f>SUM(AO1:AO5)</f>
        <v>0</v>
      </c>
      <c r="AP6" s="207">
        <f>SUM(AP1:AP5)</f>
        <v>0</v>
      </c>
      <c r="AQ6" s="207">
        <f>SUM(AQ1:AQ5)</f>
        <v>0</v>
      </c>
      <c r="AR6" s="207">
        <f>SUM(AR1:AR5)</f>
        <v>0</v>
      </c>
      <c r="AS6" s="207"/>
      <c r="AT6" s="204"/>
      <c r="AV6" s="10" t="s">
        <v>30</v>
      </c>
      <c r="AW6" s="10" t="s">
        <v>31</v>
      </c>
      <c r="AX6" s="10" t="s">
        <v>32</v>
      </c>
      <c r="AY6" s="10" t="s">
        <v>33</v>
      </c>
      <c r="AZ6" s="77"/>
      <c r="BA6" s="78" t="s">
        <v>7</v>
      </c>
      <c r="BB6" s="78"/>
      <c r="BC6" s="79"/>
      <c r="BD6" s="77"/>
      <c r="BE6" s="78" t="s">
        <v>34</v>
      </c>
      <c r="BF6" s="78"/>
      <c r="BG6" s="79"/>
      <c r="BH6" s="10" t="s">
        <v>35</v>
      </c>
    </row>
    <row r="7" spans="1:59" ht="13.5">
      <c r="A7" s="211" t="s">
        <v>1</v>
      </c>
      <c r="B7" s="212" t="str">
        <f>Datenblatt!B13</f>
        <v>Oberösterreich</v>
      </c>
      <c r="C7" s="207">
        <f t="shared" si="5"/>
        <v>0</v>
      </c>
      <c r="D7" s="207">
        <v>4</v>
      </c>
      <c r="E7" s="207" t="str">
        <f>B7</f>
        <v>Oberösterreich</v>
      </c>
      <c r="F7" s="205" t="s">
        <v>16</v>
      </c>
      <c r="G7" s="207" t="str">
        <f>B10</f>
        <v>Zürich-Schaffhausen</v>
      </c>
      <c r="H7" s="206">
        <f t="shared" si="0"/>
        <v>0</v>
      </c>
      <c r="I7" s="208" t="s">
        <v>18</v>
      </c>
      <c r="J7" s="206">
        <f t="shared" si="1"/>
        <v>0</v>
      </c>
      <c r="K7" s="207" t="s">
        <v>19</v>
      </c>
      <c r="L7" s="209">
        <f t="shared" si="2"/>
        <v>0</v>
      </c>
      <c r="M7" s="205" t="s">
        <v>16</v>
      </c>
      <c r="N7" s="209">
        <f t="shared" si="3"/>
        <v>0</v>
      </c>
      <c r="O7" s="207" t="s">
        <v>20</v>
      </c>
      <c r="P7" s="207" t="s">
        <v>22</v>
      </c>
      <c r="Q7" s="207">
        <f>Eintrag!N14</f>
        <v>0</v>
      </c>
      <c r="R7" s="207" t="str">
        <f>Eintrag!O14</f>
        <v>:</v>
      </c>
      <c r="S7" s="207">
        <f>Eintrag!P14</f>
        <v>0</v>
      </c>
      <c r="T7" s="207" t="str">
        <f>Eintrag!Q14</f>
        <v>,</v>
      </c>
      <c r="U7" s="207">
        <f>Eintrag!R14</f>
        <v>0</v>
      </c>
      <c r="V7" s="207" t="str">
        <f>Eintrag!S14</f>
        <v>:</v>
      </c>
      <c r="W7" s="207">
        <f>Eintrag!T14</f>
        <v>0</v>
      </c>
      <c r="X7" s="207" t="str">
        <f>Eintrag!U14</f>
        <v>,</v>
      </c>
      <c r="Y7" s="207">
        <f>Eintrag!V14</f>
        <v>0</v>
      </c>
      <c r="Z7" s="207" t="str">
        <f>Eintrag!W14</f>
        <v>:</v>
      </c>
      <c r="AA7" s="207">
        <f>Eintrag!X14</f>
        <v>0</v>
      </c>
      <c r="AB7" s="207" t="s">
        <v>24</v>
      </c>
      <c r="AC7" s="207" t="b">
        <f t="shared" si="4"/>
        <v>1</v>
      </c>
      <c r="AD7" s="207" t="s">
        <v>17</v>
      </c>
      <c r="AE7" s="205" t="s">
        <v>16</v>
      </c>
      <c r="AF7" s="207" t="s">
        <v>15</v>
      </c>
      <c r="AG7" s="207">
        <f>AI1</f>
        <v>0</v>
      </c>
      <c r="AH7" s="205" t="s">
        <v>18</v>
      </c>
      <c r="AI7" s="207">
        <f>AG1</f>
        <v>0</v>
      </c>
      <c r="AJ7" s="205" t="s">
        <v>19</v>
      </c>
      <c r="AK7" s="207">
        <f>AM1</f>
        <v>0</v>
      </c>
      <c r="AL7" s="205" t="s">
        <v>16</v>
      </c>
      <c r="AM7" s="210">
        <f>AK1</f>
        <v>0</v>
      </c>
      <c r="AN7" s="205" t="s">
        <v>20</v>
      </c>
      <c r="AO7" s="207">
        <f>IF(AG7=0,IF(AI7=0,0,1),1)</f>
        <v>0</v>
      </c>
      <c r="AP7" s="207">
        <f>IF(AG7&gt;AI7,1,0)</f>
        <v>0</v>
      </c>
      <c r="AQ7" s="207">
        <f>AO7-AP7-AR7</f>
        <v>0</v>
      </c>
      <c r="AR7" s="207">
        <f>IF(AG7&lt;AI7,1,0)</f>
        <v>0</v>
      </c>
      <c r="AS7" s="207"/>
      <c r="AT7" s="204"/>
      <c r="AZ7" s="80" t="s">
        <v>36</v>
      </c>
      <c r="BA7" s="81"/>
      <c r="BB7" s="81" t="s">
        <v>37</v>
      </c>
      <c r="BC7" s="82" t="s">
        <v>38</v>
      </c>
      <c r="BD7" s="80" t="s">
        <v>36</v>
      </c>
      <c r="BE7" s="81"/>
      <c r="BF7" s="81" t="s">
        <v>37</v>
      </c>
      <c r="BG7" s="82" t="s">
        <v>38</v>
      </c>
    </row>
    <row r="8" spans="1:61" ht="13.5">
      <c r="A8" s="211" t="s">
        <v>2</v>
      </c>
      <c r="B8" s="212" t="str">
        <f>Datenblatt!B14</f>
        <v>Schwaben</v>
      </c>
      <c r="C8" s="207">
        <f t="shared" si="5"/>
        <v>0</v>
      </c>
      <c r="D8" s="207">
        <v>5</v>
      </c>
      <c r="E8" s="207" t="str">
        <f>B8</f>
        <v>Schwaben</v>
      </c>
      <c r="F8" s="205" t="s">
        <v>16</v>
      </c>
      <c r="G8" s="207" t="str">
        <f>B11</f>
        <v>Niederösterreich</v>
      </c>
      <c r="H8" s="206">
        <f t="shared" si="0"/>
        <v>0</v>
      </c>
      <c r="I8" s="208" t="s">
        <v>18</v>
      </c>
      <c r="J8" s="206">
        <f t="shared" si="1"/>
        <v>0</v>
      </c>
      <c r="K8" s="207" t="s">
        <v>19</v>
      </c>
      <c r="L8" s="209">
        <f t="shared" si="2"/>
        <v>0</v>
      </c>
      <c r="M8" s="205" t="s">
        <v>16</v>
      </c>
      <c r="N8" s="209">
        <f t="shared" si="3"/>
        <v>0</v>
      </c>
      <c r="O8" s="207" t="s">
        <v>20</v>
      </c>
      <c r="P8" s="207" t="s">
        <v>22</v>
      </c>
      <c r="Q8" s="207">
        <f>Eintrag!N15</f>
        <v>0</v>
      </c>
      <c r="R8" s="207" t="str">
        <f>Eintrag!O15</f>
        <v>:</v>
      </c>
      <c r="S8" s="207">
        <f>Eintrag!P15</f>
        <v>0</v>
      </c>
      <c r="T8" s="207" t="str">
        <f>Eintrag!Q15</f>
        <v>,</v>
      </c>
      <c r="U8" s="207">
        <f>Eintrag!R15</f>
        <v>0</v>
      </c>
      <c r="V8" s="207" t="str">
        <f>Eintrag!S15</f>
        <v>:</v>
      </c>
      <c r="W8" s="207">
        <f>Eintrag!T15</f>
        <v>0</v>
      </c>
      <c r="X8" s="207" t="str">
        <f>Eintrag!U15</f>
        <v>,</v>
      </c>
      <c r="Y8" s="207">
        <f>Eintrag!V15</f>
        <v>0</v>
      </c>
      <c r="Z8" s="207" t="str">
        <f>Eintrag!W15</f>
        <v>:</v>
      </c>
      <c r="AA8" s="207">
        <f>Eintrag!X15</f>
        <v>0</v>
      </c>
      <c r="AB8" s="207" t="s">
        <v>24</v>
      </c>
      <c r="AC8" s="207" t="b">
        <f t="shared" si="4"/>
        <v>1</v>
      </c>
      <c r="AD8" s="207" t="s">
        <v>17</v>
      </c>
      <c r="AE8" s="205" t="s">
        <v>16</v>
      </c>
      <c r="AF8" s="207" t="s">
        <v>25</v>
      </c>
      <c r="AG8" s="207">
        <f>H11</f>
        <v>0</v>
      </c>
      <c r="AH8" s="205" t="s">
        <v>18</v>
      </c>
      <c r="AI8" s="207">
        <f>J11</f>
        <v>0</v>
      </c>
      <c r="AJ8" s="205" t="s">
        <v>19</v>
      </c>
      <c r="AK8" s="207">
        <f>L11</f>
        <v>0</v>
      </c>
      <c r="AL8" s="205" t="s">
        <v>16</v>
      </c>
      <c r="AM8" s="210">
        <f>N11</f>
        <v>0</v>
      </c>
      <c r="AN8" s="205" t="s">
        <v>20</v>
      </c>
      <c r="AO8" s="207">
        <f>IF(AG8=0,IF(AI8=0,0,1),1)</f>
        <v>0</v>
      </c>
      <c r="AP8" s="207">
        <f>IF(AG8&gt;AI8,1,0)</f>
        <v>0</v>
      </c>
      <c r="AQ8" s="207">
        <f>AO8-AP8-AR8</f>
        <v>0</v>
      </c>
      <c r="AR8" s="207">
        <f>IF(AG8&lt;AI8,1,0)</f>
        <v>0</v>
      </c>
      <c r="AS8" s="207"/>
      <c r="AT8" s="204" t="s">
        <v>39</v>
      </c>
      <c r="AU8" s="11" t="s">
        <v>148</v>
      </c>
      <c r="AV8" s="10">
        <v>0</v>
      </c>
      <c r="AW8" s="10">
        <v>0</v>
      </c>
      <c r="AX8" s="10">
        <v>0</v>
      </c>
      <c r="AY8" s="10">
        <v>0</v>
      </c>
      <c r="AZ8" s="69">
        <v>0</v>
      </c>
      <c r="BA8" s="10" t="s">
        <v>18</v>
      </c>
      <c r="BB8" s="69">
        <v>0</v>
      </c>
      <c r="BC8" s="83">
        <v>0</v>
      </c>
      <c r="BD8" s="69">
        <v>0</v>
      </c>
      <c r="BE8" s="10" t="s">
        <v>16</v>
      </c>
      <c r="BF8" s="69">
        <v>0</v>
      </c>
      <c r="BG8" s="83">
        <v>0</v>
      </c>
      <c r="BH8" s="10">
        <v>0</v>
      </c>
      <c r="BI8" s="5" t="e">
        <v>#DIV/0!</v>
      </c>
    </row>
    <row r="9" spans="1:61" ht="13.5">
      <c r="A9" s="211" t="s">
        <v>3</v>
      </c>
      <c r="B9" s="212" t="str">
        <f>Datenblatt!B15</f>
        <v>Niedersachsen</v>
      </c>
      <c r="C9" s="207">
        <f t="shared" si="5"/>
        <v>0</v>
      </c>
      <c r="D9" s="207">
        <v>10</v>
      </c>
      <c r="E9" s="207" t="str">
        <f>B7</f>
        <v>Oberösterreich</v>
      </c>
      <c r="F9" s="205" t="s">
        <v>16</v>
      </c>
      <c r="G9" s="207" t="str">
        <f>B9</f>
        <v>Niedersachsen</v>
      </c>
      <c r="H9" s="206">
        <f t="shared" si="0"/>
        <v>0</v>
      </c>
      <c r="I9" s="208" t="s">
        <v>18</v>
      </c>
      <c r="J9" s="206">
        <f t="shared" si="1"/>
        <v>0</v>
      </c>
      <c r="K9" s="207" t="s">
        <v>19</v>
      </c>
      <c r="L9" s="209">
        <f t="shared" si="2"/>
        <v>0</v>
      </c>
      <c r="M9" s="205" t="s">
        <v>16</v>
      </c>
      <c r="N9" s="209">
        <f t="shared" si="3"/>
        <v>0</v>
      </c>
      <c r="O9" s="207" t="s">
        <v>20</v>
      </c>
      <c r="P9" s="207" t="s">
        <v>22</v>
      </c>
      <c r="Q9" s="207">
        <f>Eintrag!N20</f>
        <v>0</v>
      </c>
      <c r="R9" s="207" t="str">
        <f>Eintrag!O20</f>
        <v>:</v>
      </c>
      <c r="S9" s="207">
        <f>Eintrag!P20</f>
        <v>0</v>
      </c>
      <c r="T9" s="207" t="str">
        <f>Eintrag!Q20</f>
        <v>,</v>
      </c>
      <c r="U9" s="207">
        <f>Eintrag!R20</f>
        <v>0</v>
      </c>
      <c r="V9" s="207" t="str">
        <f>Eintrag!S20</f>
        <v>:</v>
      </c>
      <c r="W9" s="207">
        <f>Eintrag!T20</f>
        <v>0</v>
      </c>
      <c r="X9" s="207" t="str">
        <f>Eintrag!U20</f>
        <v>,</v>
      </c>
      <c r="Y9" s="207">
        <f>Eintrag!V20</f>
        <v>0</v>
      </c>
      <c r="Z9" s="207" t="str">
        <f>Eintrag!W20</f>
        <v>:</v>
      </c>
      <c r="AA9" s="207">
        <f>Eintrag!X20</f>
        <v>0</v>
      </c>
      <c r="AB9" s="207" t="s">
        <v>24</v>
      </c>
      <c r="AC9" s="207" t="b">
        <f t="shared" si="4"/>
        <v>1</v>
      </c>
      <c r="AD9" s="207" t="s">
        <v>17</v>
      </c>
      <c r="AE9" s="205" t="s">
        <v>16</v>
      </c>
      <c r="AF9" s="207" t="s">
        <v>27</v>
      </c>
      <c r="AG9" s="207">
        <f>H5</f>
        <v>0</v>
      </c>
      <c r="AH9" s="205" t="s">
        <v>18</v>
      </c>
      <c r="AI9" s="207">
        <f>J5</f>
        <v>0</v>
      </c>
      <c r="AJ9" s="205" t="s">
        <v>19</v>
      </c>
      <c r="AK9" s="207">
        <f>L5</f>
        <v>0</v>
      </c>
      <c r="AL9" s="205" t="s">
        <v>16</v>
      </c>
      <c r="AM9" s="210">
        <f>N5</f>
        <v>0</v>
      </c>
      <c r="AN9" s="205" t="s">
        <v>20</v>
      </c>
      <c r="AO9" s="207">
        <f>IF(AG9=0,IF(AI9=0,0,1),1)</f>
        <v>0</v>
      </c>
      <c r="AP9" s="207">
        <f>IF(AG9&gt;AI9,1,0)</f>
        <v>0</v>
      </c>
      <c r="AQ9" s="207">
        <f>AO9-AP9-AR9</f>
        <v>0</v>
      </c>
      <c r="AR9" s="207">
        <f>IF(AG9&lt;AI9,1,0)</f>
        <v>0</v>
      </c>
      <c r="AS9" s="207"/>
      <c r="AT9" s="204" t="s">
        <v>40</v>
      </c>
      <c r="AU9" s="11" t="s">
        <v>145</v>
      </c>
      <c r="AV9" s="10">
        <v>0</v>
      </c>
      <c r="AW9" s="10">
        <v>0</v>
      </c>
      <c r="AX9" s="10">
        <v>0</v>
      </c>
      <c r="AY9" s="10">
        <v>0</v>
      </c>
      <c r="AZ9" s="69">
        <v>0</v>
      </c>
      <c r="BA9" s="10" t="s">
        <v>18</v>
      </c>
      <c r="BB9" s="69">
        <v>0</v>
      </c>
      <c r="BC9" s="83">
        <v>0</v>
      </c>
      <c r="BD9" s="69">
        <v>0</v>
      </c>
      <c r="BE9" s="10" t="s">
        <v>16</v>
      </c>
      <c r="BF9" s="69">
        <v>0</v>
      </c>
      <c r="BG9" s="83">
        <v>0</v>
      </c>
      <c r="BH9" s="10">
        <v>0</v>
      </c>
      <c r="BI9" s="5" t="e">
        <v>#DIV/0!</v>
      </c>
    </row>
    <row r="10" spans="1:61" ht="13.5">
      <c r="A10" s="211" t="s">
        <v>4</v>
      </c>
      <c r="B10" s="212" t="str">
        <f>Datenblatt!B16</f>
        <v>Zürich-Schaffhausen</v>
      </c>
      <c r="C10" s="207">
        <f t="shared" si="5"/>
        <v>0</v>
      </c>
      <c r="D10" s="207">
        <v>11</v>
      </c>
      <c r="E10" s="207" t="str">
        <f>B10</f>
        <v>Zürich-Schaffhausen</v>
      </c>
      <c r="F10" s="205" t="s">
        <v>16</v>
      </c>
      <c r="G10" s="207" t="str">
        <f>B11</f>
        <v>Niederösterreich</v>
      </c>
      <c r="H10" s="206">
        <f t="shared" si="0"/>
        <v>0</v>
      </c>
      <c r="I10" s="208" t="s">
        <v>18</v>
      </c>
      <c r="J10" s="206">
        <f t="shared" si="1"/>
        <v>0</v>
      </c>
      <c r="K10" s="207" t="s">
        <v>19</v>
      </c>
      <c r="L10" s="209">
        <f t="shared" si="2"/>
        <v>0</v>
      </c>
      <c r="M10" s="205" t="s">
        <v>16</v>
      </c>
      <c r="N10" s="209">
        <f t="shared" si="3"/>
        <v>0</v>
      </c>
      <c r="O10" s="207" t="s">
        <v>20</v>
      </c>
      <c r="P10" s="207" t="s">
        <v>22</v>
      </c>
      <c r="Q10" s="207">
        <f>Eintrag!N21</f>
        <v>0</v>
      </c>
      <c r="R10" s="207" t="str">
        <f>Eintrag!O21</f>
        <v>:</v>
      </c>
      <c r="S10" s="207">
        <f>Eintrag!P21</f>
        <v>0</v>
      </c>
      <c r="T10" s="207" t="str">
        <f>Eintrag!Q21</f>
        <v>,</v>
      </c>
      <c r="U10" s="207">
        <f>Eintrag!R21</f>
        <v>0</v>
      </c>
      <c r="V10" s="207" t="str">
        <f>Eintrag!S21</f>
        <v>:</v>
      </c>
      <c r="W10" s="207">
        <f>Eintrag!T21</f>
        <v>0</v>
      </c>
      <c r="X10" s="207" t="str">
        <f>Eintrag!U21</f>
        <v>,</v>
      </c>
      <c r="Y10" s="207">
        <f>Eintrag!V21</f>
        <v>0</v>
      </c>
      <c r="Z10" s="207" t="str">
        <f>Eintrag!W21</f>
        <v>:</v>
      </c>
      <c r="AA10" s="207">
        <f>Eintrag!X21</f>
        <v>0</v>
      </c>
      <c r="AB10" s="207" t="s">
        <v>24</v>
      </c>
      <c r="AC10" s="207" t="b">
        <f t="shared" si="4"/>
        <v>1</v>
      </c>
      <c r="AD10" s="207" t="s">
        <v>17</v>
      </c>
      <c r="AE10" s="205" t="s">
        <v>16</v>
      </c>
      <c r="AF10" s="207" t="s">
        <v>28</v>
      </c>
      <c r="AG10" s="207">
        <f>H8</f>
        <v>0</v>
      </c>
      <c r="AH10" s="205" t="s">
        <v>18</v>
      </c>
      <c r="AI10" s="207">
        <f>J8</f>
        <v>0</v>
      </c>
      <c r="AJ10" s="205" t="s">
        <v>19</v>
      </c>
      <c r="AK10" s="210">
        <f>L8</f>
        <v>0</v>
      </c>
      <c r="AL10" s="205" t="s">
        <v>16</v>
      </c>
      <c r="AM10" s="210">
        <f>N8</f>
        <v>0</v>
      </c>
      <c r="AN10" s="205" t="s">
        <v>20</v>
      </c>
      <c r="AO10" s="207">
        <f>IF(AG10=0,IF(AI10=0,0,1),1)</f>
        <v>0</v>
      </c>
      <c r="AP10" s="207">
        <f>IF(AG10&gt;AI10,1,0)</f>
        <v>0</v>
      </c>
      <c r="AQ10" s="207">
        <f>AO10-AP10-AR10</f>
        <v>0</v>
      </c>
      <c r="AR10" s="207">
        <f>IF(AG10&lt;AI10,1,0)</f>
        <v>0</v>
      </c>
      <c r="AS10" s="207"/>
      <c r="AT10" s="204" t="s">
        <v>41</v>
      </c>
      <c r="AU10" s="11" t="s">
        <v>149</v>
      </c>
      <c r="AV10" s="10">
        <v>0</v>
      </c>
      <c r="AW10" s="10">
        <v>0</v>
      </c>
      <c r="AX10" s="10">
        <v>0</v>
      </c>
      <c r="AY10" s="10">
        <v>0</v>
      </c>
      <c r="AZ10" s="69">
        <v>0</v>
      </c>
      <c r="BA10" s="10" t="s">
        <v>18</v>
      </c>
      <c r="BB10" s="69">
        <v>0</v>
      </c>
      <c r="BC10" s="83">
        <v>0</v>
      </c>
      <c r="BD10" s="69">
        <v>0</v>
      </c>
      <c r="BE10" s="10" t="s">
        <v>16</v>
      </c>
      <c r="BF10" s="69">
        <v>0</v>
      </c>
      <c r="BG10" s="83">
        <v>0</v>
      </c>
      <c r="BH10" s="10">
        <v>0</v>
      </c>
      <c r="BI10" s="5" t="e">
        <v>#DIV/0!</v>
      </c>
    </row>
    <row r="11" spans="1:61" ht="13.5">
      <c r="A11" s="211" t="s">
        <v>5</v>
      </c>
      <c r="B11" s="212" t="str">
        <f>Datenblatt!B17</f>
        <v>Niederösterreich</v>
      </c>
      <c r="C11" s="207">
        <f t="shared" si="5"/>
        <v>0</v>
      </c>
      <c r="D11" s="207">
        <v>8</v>
      </c>
      <c r="E11" s="207" t="str">
        <f>B8</f>
        <v>Schwaben</v>
      </c>
      <c r="F11" s="205" t="s">
        <v>16</v>
      </c>
      <c r="G11" s="207" t="str">
        <f>B9</f>
        <v>Niedersachsen</v>
      </c>
      <c r="H11" s="206">
        <f t="shared" si="0"/>
        <v>0</v>
      </c>
      <c r="I11" s="208" t="s">
        <v>18</v>
      </c>
      <c r="J11" s="206">
        <f t="shared" si="1"/>
        <v>0</v>
      </c>
      <c r="K11" s="207" t="s">
        <v>19</v>
      </c>
      <c r="L11" s="209">
        <f t="shared" si="2"/>
        <v>0</v>
      </c>
      <c r="M11" s="205" t="s">
        <v>16</v>
      </c>
      <c r="N11" s="209">
        <f t="shared" si="3"/>
        <v>0</v>
      </c>
      <c r="O11" s="207" t="s">
        <v>20</v>
      </c>
      <c r="P11" s="207" t="s">
        <v>22</v>
      </c>
      <c r="Q11" s="207">
        <f>Eintrag!N18</f>
        <v>0</v>
      </c>
      <c r="R11" s="207" t="str">
        <f>Eintrag!O18</f>
        <v>:</v>
      </c>
      <c r="S11" s="207">
        <f>Eintrag!P18</f>
        <v>0</v>
      </c>
      <c r="T11" s="207" t="str">
        <f>Eintrag!Q18</f>
        <v>,</v>
      </c>
      <c r="U11" s="207">
        <f>Eintrag!R18</f>
        <v>0</v>
      </c>
      <c r="V11" s="207" t="str">
        <f>Eintrag!S18</f>
        <v>:</v>
      </c>
      <c r="W11" s="207">
        <f>Eintrag!T18</f>
        <v>0</v>
      </c>
      <c r="X11" s="207" t="str">
        <f>Eintrag!U18</f>
        <v>,</v>
      </c>
      <c r="Y11" s="207">
        <f>Eintrag!V18</f>
        <v>0</v>
      </c>
      <c r="Z11" s="207" t="str">
        <f>Eintrag!W18</f>
        <v>:</v>
      </c>
      <c r="AA11" s="207">
        <f>Eintrag!X18</f>
        <v>0</v>
      </c>
      <c r="AB11" s="207" t="s">
        <v>24</v>
      </c>
      <c r="AC11" s="207" t="b">
        <f t="shared" si="4"/>
        <v>1</v>
      </c>
      <c r="AD11" s="207" t="s">
        <v>17</v>
      </c>
      <c r="AE11" s="205" t="s">
        <v>16</v>
      </c>
      <c r="AF11" s="207" t="s">
        <v>56</v>
      </c>
      <c r="AG11" s="207">
        <f>H13</f>
        <v>0</v>
      </c>
      <c r="AH11" s="207" t="str">
        <f aca="true" t="shared" si="7" ref="AH11:AN11">I13</f>
        <v>/</v>
      </c>
      <c r="AI11" s="207">
        <f t="shared" si="7"/>
        <v>0</v>
      </c>
      <c r="AJ11" s="207" t="str">
        <f t="shared" si="7"/>
        <v>(</v>
      </c>
      <c r="AK11" s="207">
        <f t="shared" si="7"/>
        <v>0</v>
      </c>
      <c r="AL11" s="207" t="str">
        <f t="shared" si="7"/>
        <v>:</v>
      </c>
      <c r="AM11" s="207">
        <f t="shared" si="7"/>
        <v>0</v>
      </c>
      <c r="AN11" s="207" t="str">
        <f t="shared" si="7"/>
        <v>)</v>
      </c>
      <c r="AO11" s="207">
        <f>IF(AG11=0,IF(AI11=0,0,1),1)</f>
        <v>0</v>
      </c>
      <c r="AP11" s="207">
        <f>IF(AG11&gt;AI11,1,0)</f>
        <v>0</v>
      </c>
      <c r="AQ11" s="207">
        <f>AO11-AP11-AR11</f>
        <v>0</v>
      </c>
      <c r="AR11" s="207">
        <f>IF(AG11&lt;AI11,1,0)</f>
        <v>0</v>
      </c>
      <c r="AS11" s="207"/>
      <c r="AT11" s="204" t="s">
        <v>42</v>
      </c>
      <c r="AU11" s="11" t="s">
        <v>150</v>
      </c>
      <c r="AV11" s="10">
        <v>0</v>
      </c>
      <c r="AW11" s="10">
        <v>0</v>
      </c>
      <c r="AX11" s="10">
        <v>0</v>
      </c>
      <c r="AY11" s="10">
        <v>0</v>
      </c>
      <c r="AZ11" s="69">
        <v>0</v>
      </c>
      <c r="BA11" s="10" t="s">
        <v>18</v>
      </c>
      <c r="BB11" s="69">
        <v>0</v>
      </c>
      <c r="BC11" s="83">
        <v>0</v>
      </c>
      <c r="BD11" s="69">
        <v>0</v>
      </c>
      <c r="BE11" s="10" t="s">
        <v>16</v>
      </c>
      <c r="BF11" s="69">
        <v>0</v>
      </c>
      <c r="BG11" s="83">
        <v>0</v>
      </c>
      <c r="BH11" s="10">
        <v>0</v>
      </c>
      <c r="BI11" s="5" t="e">
        <v>#DIV/0!</v>
      </c>
    </row>
    <row r="12" spans="1:61" ht="13.5">
      <c r="A12" s="211" t="s">
        <v>55</v>
      </c>
      <c r="B12" s="212" t="str">
        <f>Datenblatt!B18</f>
        <v>Rheinland</v>
      </c>
      <c r="C12" s="207">
        <f t="shared" si="5"/>
        <v>0</v>
      </c>
      <c r="D12" s="207">
        <v>14</v>
      </c>
      <c r="E12" s="207" t="str">
        <f>B7</f>
        <v>Oberösterreich</v>
      </c>
      <c r="F12" s="205" t="s">
        <v>16</v>
      </c>
      <c r="G12" s="207" t="str">
        <f>B12</f>
        <v>Rheinland</v>
      </c>
      <c r="H12" s="206">
        <f>(IF(Q12&gt;S12,1,0))+(IF(U12&gt;W12,1,0))+(IF(Y12&gt;AA12,1,0))</f>
        <v>0</v>
      </c>
      <c r="I12" s="208" t="s">
        <v>18</v>
      </c>
      <c r="J12" s="206">
        <f>(IF(Q12&lt;S12,1,0))+(IF(U12&lt;W12,1,0))+(IF(Y12&lt;AA12,1,0))</f>
        <v>0</v>
      </c>
      <c r="K12" s="207" t="s">
        <v>19</v>
      </c>
      <c r="L12" s="209">
        <f>Q12+U12+Y12</f>
        <v>0</v>
      </c>
      <c r="M12" s="205" t="s">
        <v>16</v>
      </c>
      <c r="N12" s="209">
        <f>S12+W12+AA12</f>
        <v>0</v>
      </c>
      <c r="O12" s="207" t="s">
        <v>20</v>
      </c>
      <c r="P12" s="207" t="s">
        <v>22</v>
      </c>
      <c r="Q12" s="207">
        <f>Eintrag!N24</f>
        <v>0</v>
      </c>
      <c r="R12" s="207" t="str">
        <f>Eintrag!O24</f>
        <v>:</v>
      </c>
      <c r="S12" s="207">
        <f>Eintrag!P24</f>
        <v>0</v>
      </c>
      <c r="T12" s="207" t="str">
        <f>Eintrag!Q24</f>
        <v>,</v>
      </c>
      <c r="U12" s="207">
        <f>Eintrag!R24</f>
        <v>0</v>
      </c>
      <c r="V12" s="207" t="str">
        <f>Eintrag!S24</f>
        <v>:</v>
      </c>
      <c r="W12" s="207">
        <f>Eintrag!T24</f>
        <v>0</v>
      </c>
      <c r="X12" s="207" t="str">
        <f>Eintrag!U24</f>
        <v>,</v>
      </c>
      <c r="Y12" s="207">
        <f>Eintrag!V24</f>
        <v>0</v>
      </c>
      <c r="Z12" s="207" t="str">
        <f>Eintrag!W24</f>
        <v>:</v>
      </c>
      <c r="AA12" s="207">
        <f>Eintrag!X24</f>
        <v>0</v>
      </c>
      <c r="AB12" s="207" t="s">
        <v>24</v>
      </c>
      <c r="AC12" s="207" t="b">
        <f t="shared" si="4"/>
        <v>1</v>
      </c>
      <c r="AD12" s="207"/>
      <c r="AE12" s="205"/>
      <c r="AF12" s="207"/>
      <c r="AG12" s="207">
        <f>SUM(AG7:AG11)</f>
        <v>0</v>
      </c>
      <c r="AH12" s="207">
        <f aca="true" t="shared" si="8" ref="AH12:AR12">SUM(AH7:AH11)</f>
        <v>0</v>
      </c>
      <c r="AI12" s="207">
        <f t="shared" si="8"/>
        <v>0</v>
      </c>
      <c r="AJ12" s="207">
        <f t="shared" si="8"/>
        <v>0</v>
      </c>
      <c r="AK12" s="207">
        <f t="shared" si="8"/>
        <v>0</v>
      </c>
      <c r="AL12" s="207">
        <f t="shared" si="8"/>
        <v>0</v>
      </c>
      <c r="AM12" s="207">
        <f t="shared" si="8"/>
        <v>0</v>
      </c>
      <c r="AN12" s="207">
        <f t="shared" si="8"/>
        <v>0</v>
      </c>
      <c r="AO12" s="207">
        <f t="shared" si="8"/>
        <v>0</v>
      </c>
      <c r="AP12" s="207">
        <f t="shared" si="8"/>
        <v>0</v>
      </c>
      <c r="AQ12" s="207">
        <f t="shared" si="8"/>
        <v>0</v>
      </c>
      <c r="AR12" s="207">
        <f t="shared" si="8"/>
        <v>0</v>
      </c>
      <c r="AS12" s="207"/>
      <c r="AT12" s="204" t="s">
        <v>43</v>
      </c>
      <c r="AU12" s="11" t="s">
        <v>151</v>
      </c>
      <c r="AV12" s="10">
        <v>0</v>
      </c>
      <c r="AW12" s="10">
        <v>0</v>
      </c>
      <c r="AX12" s="10">
        <v>0</v>
      </c>
      <c r="AY12" s="10">
        <v>0</v>
      </c>
      <c r="AZ12" s="69">
        <v>0</v>
      </c>
      <c r="BA12" s="10" t="s">
        <v>18</v>
      </c>
      <c r="BB12" s="69">
        <v>0</v>
      </c>
      <c r="BC12" s="83">
        <v>0</v>
      </c>
      <c r="BD12" s="69">
        <v>0</v>
      </c>
      <c r="BE12" s="10" t="s">
        <v>16</v>
      </c>
      <c r="BF12" s="69">
        <v>0</v>
      </c>
      <c r="BG12" s="83">
        <v>0</v>
      </c>
      <c r="BH12" s="10">
        <v>0</v>
      </c>
      <c r="BI12" s="5" t="e">
        <v>#DIV/0!</v>
      </c>
    </row>
    <row r="13" spans="3:61" ht="13.5">
      <c r="C13" s="5">
        <f t="shared" si="5"/>
        <v>0</v>
      </c>
      <c r="D13" s="5">
        <v>12</v>
      </c>
      <c r="E13" s="5" t="str">
        <f>B8</f>
        <v>Schwaben</v>
      </c>
      <c r="F13" s="20" t="s">
        <v>16</v>
      </c>
      <c r="G13" s="5" t="str">
        <f>B12</f>
        <v>Rheinland</v>
      </c>
      <c r="H13" s="21">
        <f>(IF(Q13&gt;S13,1,0))+(IF(U13&gt;W13,1,0))+(IF(Y13&gt;AA13,1,0))</f>
        <v>0</v>
      </c>
      <c r="I13" s="56" t="s">
        <v>18</v>
      </c>
      <c r="J13" s="21">
        <f>(IF(Q13&lt;S13,1,0))+(IF(U13&lt;W13,1,0))+(IF(Y13&lt;AA13,1,0))</f>
        <v>0</v>
      </c>
      <c r="K13" s="5" t="s">
        <v>19</v>
      </c>
      <c r="L13" s="55">
        <f>Q13+U13+Y13</f>
        <v>0</v>
      </c>
      <c r="M13" s="20" t="s">
        <v>16</v>
      </c>
      <c r="N13" s="55">
        <f>S13+W13+AA13</f>
        <v>0</v>
      </c>
      <c r="O13" s="5" t="s">
        <v>20</v>
      </c>
      <c r="P13" s="5" t="s">
        <v>22</v>
      </c>
      <c r="Q13" s="5">
        <f>Eintrag!N22</f>
        <v>0</v>
      </c>
      <c r="R13" s="5" t="str">
        <f>Eintrag!O22</f>
        <v>:</v>
      </c>
      <c r="S13" s="5">
        <f>Eintrag!P22</f>
        <v>0</v>
      </c>
      <c r="T13" s="5" t="str">
        <f>Eintrag!Q22</f>
        <v>,</v>
      </c>
      <c r="U13" s="5">
        <f>Eintrag!R22</f>
        <v>0</v>
      </c>
      <c r="V13" s="5" t="str">
        <f>Eintrag!S22</f>
        <v>:</v>
      </c>
      <c r="W13" s="5">
        <f>Eintrag!T22</f>
        <v>0</v>
      </c>
      <c r="X13" s="5" t="str">
        <f>Eintrag!U22</f>
        <v>,</v>
      </c>
      <c r="Y13" s="5">
        <f>Eintrag!V22</f>
        <v>0</v>
      </c>
      <c r="Z13" s="5" t="str">
        <f>Eintrag!W22</f>
        <v>:</v>
      </c>
      <c r="AA13" s="5">
        <f>Eintrag!X22</f>
        <v>0</v>
      </c>
      <c r="AB13" s="5" t="s">
        <v>24</v>
      </c>
      <c r="AC13" s="5" t="b">
        <f t="shared" si="4"/>
        <v>1</v>
      </c>
      <c r="AD13" s="5" t="s">
        <v>25</v>
      </c>
      <c r="AE13" s="10" t="s">
        <v>16</v>
      </c>
      <c r="AF13" s="5" t="s">
        <v>15</v>
      </c>
      <c r="AG13" s="5">
        <f>AI2</f>
        <v>0</v>
      </c>
      <c r="AH13" s="10" t="s">
        <v>18</v>
      </c>
      <c r="AI13" s="5">
        <f>AG2</f>
        <v>0</v>
      </c>
      <c r="AJ13" s="10" t="s">
        <v>19</v>
      </c>
      <c r="AK13" s="75">
        <f>AM2</f>
        <v>0</v>
      </c>
      <c r="AL13" s="10" t="s">
        <v>16</v>
      </c>
      <c r="AM13" s="75">
        <f>AK2</f>
        <v>0</v>
      </c>
      <c r="AN13" s="10" t="s">
        <v>20</v>
      </c>
      <c r="AO13" s="5">
        <f>IF(AG13=0,IF(AI13=0,0,1),1)</f>
        <v>0</v>
      </c>
      <c r="AP13" s="5">
        <f>IF(AG13&gt;AI13,1,0)</f>
        <v>0</v>
      </c>
      <c r="AQ13" s="5">
        <f>AO13-AP13-AR13</f>
        <v>0</v>
      </c>
      <c r="AR13" s="5">
        <f>IF(AG13&lt;AI13,1,0)</f>
        <v>0</v>
      </c>
      <c r="AT13" s="69" t="s">
        <v>57</v>
      </c>
      <c r="AU13" s="11" t="s">
        <v>152</v>
      </c>
      <c r="AV13" s="10">
        <v>0</v>
      </c>
      <c r="AW13" s="10">
        <v>0</v>
      </c>
      <c r="AX13" s="10">
        <v>0</v>
      </c>
      <c r="AY13" s="10">
        <v>0</v>
      </c>
      <c r="AZ13" s="69">
        <v>0</v>
      </c>
      <c r="BA13" s="10" t="s">
        <v>18</v>
      </c>
      <c r="BB13" s="69">
        <v>0</v>
      </c>
      <c r="BC13" s="188">
        <v>0</v>
      </c>
      <c r="BD13" s="69">
        <v>0</v>
      </c>
      <c r="BE13" s="10" t="s">
        <v>16</v>
      </c>
      <c r="BF13" s="69">
        <v>0</v>
      </c>
      <c r="BG13" s="188">
        <v>0</v>
      </c>
      <c r="BH13" s="10">
        <v>0</v>
      </c>
      <c r="BI13" s="5" t="e">
        <v>#DIV/0!</v>
      </c>
    </row>
    <row r="14" spans="3:59" ht="13.5">
      <c r="C14" s="5">
        <f t="shared" si="5"/>
        <v>0</v>
      </c>
      <c r="D14" s="5">
        <v>6</v>
      </c>
      <c r="E14" s="5" t="str">
        <f>B9</f>
        <v>Niedersachsen</v>
      </c>
      <c r="F14" s="20" t="s">
        <v>16</v>
      </c>
      <c r="G14" s="5" t="str">
        <f>B12</f>
        <v>Rheinland</v>
      </c>
      <c r="H14" s="21">
        <f>(IF(Q14&gt;S14,1,0))+(IF(U14&gt;W14,1,0))+(IF(Y14&gt;AA14,1,0))</f>
        <v>0</v>
      </c>
      <c r="I14" s="56" t="s">
        <v>18</v>
      </c>
      <c r="J14" s="21">
        <f>(IF(Q14&lt;S14,1,0))+(IF(U14&lt;W14,1,0))+(IF(Y14&lt;AA14,1,0))</f>
        <v>0</v>
      </c>
      <c r="K14" s="5" t="s">
        <v>19</v>
      </c>
      <c r="L14" s="55">
        <f>Q14+U14+Y14</f>
        <v>0</v>
      </c>
      <c r="M14" s="20" t="s">
        <v>16</v>
      </c>
      <c r="N14" s="55">
        <f>S14+W14+AA14</f>
        <v>0</v>
      </c>
      <c r="O14" s="5" t="s">
        <v>20</v>
      </c>
      <c r="P14" s="5" t="s">
        <v>22</v>
      </c>
      <c r="Q14" s="5">
        <f>Eintrag!N16</f>
        <v>0</v>
      </c>
      <c r="R14" s="5" t="str">
        <f>Eintrag!O16</f>
        <v>:</v>
      </c>
      <c r="S14" s="5">
        <f>Eintrag!P16</f>
        <v>0</v>
      </c>
      <c r="T14" s="5" t="str">
        <f>Eintrag!Q16</f>
        <v>,</v>
      </c>
      <c r="U14" s="5">
        <f>Eintrag!R16</f>
        <v>0</v>
      </c>
      <c r="V14" s="5" t="str">
        <f>Eintrag!S16</f>
        <v>:</v>
      </c>
      <c r="W14" s="5">
        <f>Eintrag!T16</f>
        <v>0</v>
      </c>
      <c r="X14" s="5" t="str">
        <f>Eintrag!U16</f>
        <v>,</v>
      </c>
      <c r="Y14" s="5">
        <f>Eintrag!V16</f>
        <v>0</v>
      </c>
      <c r="Z14" s="5" t="str">
        <f>Eintrag!W16</f>
        <v>:</v>
      </c>
      <c r="AA14" s="5">
        <f>Eintrag!X16</f>
        <v>0</v>
      </c>
      <c r="AB14" s="5" t="s">
        <v>24</v>
      </c>
      <c r="AC14" s="5" t="b">
        <f t="shared" si="4"/>
        <v>1</v>
      </c>
      <c r="AD14" s="5" t="s">
        <v>25</v>
      </c>
      <c r="AE14" s="10" t="s">
        <v>16</v>
      </c>
      <c r="AF14" s="5" t="s">
        <v>17</v>
      </c>
      <c r="AG14" s="5">
        <f>AI8</f>
        <v>0</v>
      </c>
      <c r="AH14" s="10" t="s">
        <v>18</v>
      </c>
      <c r="AI14" s="5">
        <f>AG8</f>
        <v>0</v>
      </c>
      <c r="AJ14" s="10" t="s">
        <v>19</v>
      </c>
      <c r="AK14" s="75">
        <f>AM8</f>
        <v>0</v>
      </c>
      <c r="AL14" s="10" t="s">
        <v>16</v>
      </c>
      <c r="AM14" s="75">
        <f>AK8</f>
        <v>0</v>
      </c>
      <c r="AN14" s="10" t="s">
        <v>20</v>
      </c>
      <c r="AO14" s="5">
        <f>IF(AG14=0,IF(AI14=0,0,1),1)</f>
        <v>0</v>
      </c>
      <c r="AP14" s="5">
        <f>IF(AG14&gt;AI14,1,0)</f>
        <v>0</v>
      </c>
      <c r="AQ14" s="5">
        <f>AO14-AP14-AR14</f>
        <v>0</v>
      </c>
      <c r="AR14" s="5">
        <f>IF(AG14&lt;AI14,1,0)</f>
        <v>0</v>
      </c>
      <c r="AZ14" s="69"/>
      <c r="BA14" s="10"/>
      <c r="BB14" s="69"/>
      <c r="BC14" s="69"/>
      <c r="BD14" s="69"/>
      <c r="BE14" s="10"/>
      <c r="BF14" s="69"/>
      <c r="BG14" s="69"/>
    </row>
    <row r="15" spans="3:59" ht="13.5">
      <c r="C15" s="5">
        <f t="shared" si="5"/>
        <v>0</v>
      </c>
      <c r="D15" s="5">
        <v>9</v>
      </c>
      <c r="E15" s="5" t="str">
        <f>B10</f>
        <v>Zürich-Schaffhausen</v>
      </c>
      <c r="F15" s="20" t="s">
        <v>16</v>
      </c>
      <c r="G15" s="5" t="str">
        <f>B12</f>
        <v>Rheinland</v>
      </c>
      <c r="H15" s="21">
        <f>(IF(Q15&gt;S15,1,0))+(IF(U15&gt;W15,1,0))+(IF(Y15&gt;AA15,1,0))</f>
        <v>0</v>
      </c>
      <c r="I15" s="56" t="s">
        <v>18</v>
      </c>
      <c r="J15" s="21">
        <f>(IF(Q15&lt;S15,1,0))+(IF(U15&lt;W15,1,0))+(IF(Y15&lt;AA15,1,0))</f>
        <v>0</v>
      </c>
      <c r="K15" s="5" t="s">
        <v>19</v>
      </c>
      <c r="L15" s="55">
        <f>Q15+U15+Y15</f>
        <v>0</v>
      </c>
      <c r="M15" s="20" t="s">
        <v>16</v>
      </c>
      <c r="N15" s="55">
        <f>S15+W15+AA15</f>
        <v>0</v>
      </c>
      <c r="O15" s="5" t="s">
        <v>20</v>
      </c>
      <c r="P15" s="5" t="s">
        <v>22</v>
      </c>
      <c r="Q15" s="5">
        <f>Eintrag!N19</f>
        <v>0</v>
      </c>
      <c r="R15" s="5" t="str">
        <f>Eintrag!O19</f>
        <v>:</v>
      </c>
      <c r="S15" s="5">
        <f>Eintrag!P19</f>
        <v>0</v>
      </c>
      <c r="T15" s="5" t="str">
        <f>Eintrag!Q19</f>
        <v>,</v>
      </c>
      <c r="U15" s="5">
        <f>Eintrag!R19</f>
        <v>0</v>
      </c>
      <c r="V15" s="5" t="str">
        <f>Eintrag!S19</f>
        <v>:</v>
      </c>
      <c r="W15" s="5">
        <f>Eintrag!T19</f>
        <v>0</v>
      </c>
      <c r="X15" s="5" t="str">
        <f>Eintrag!U19</f>
        <v>,</v>
      </c>
      <c r="Y15" s="5">
        <f>Eintrag!V19</f>
        <v>0</v>
      </c>
      <c r="Z15" s="5" t="str">
        <f>Eintrag!W19</f>
        <v>:</v>
      </c>
      <c r="AA15" s="5">
        <f>Eintrag!X19</f>
        <v>0</v>
      </c>
      <c r="AB15" s="5" t="s">
        <v>24</v>
      </c>
      <c r="AC15" s="5" t="b">
        <f t="shared" si="4"/>
        <v>1</v>
      </c>
      <c r="AD15" s="5" t="s">
        <v>25</v>
      </c>
      <c r="AE15" s="10" t="s">
        <v>16</v>
      </c>
      <c r="AF15" s="5" t="s">
        <v>27</v>
      </c>
      <c r="AG15" s="5">
        <f>H3</f>
        <v>0</v>
      </c>
      <c r="AH15" s="10" t="s">
        <v>18</v>
      </c>
      <c r="AI15" s="5">
        <f>J3</f>
        <v>0</v>
      </c>
      <c r="AJ15" s="10" t="s">
        <v>19</v>
      </c>
      <c r="AK15" s="75">
        <f>L3</f>
        <v>0</v>
      </c>
      <c r="AL15" s="10" t="s">
        <v>16</v>
      </c>
      <c r="AM15" s="75">
        <f>N3</f>
        <v>0</v>
      </c>
      <c r="AN15" s="10" t="s">
        <v>20</v>
      </c>
      <c r="AO15" s="5">
        <f>IF(AG15=0,IF(AI15=0,0,1),1)</f>
        <v>0</v>
      </c>
      <c r="AP15" s="5">
        <f>IF(AG15&gt;AI15,1,0)</f>
        <v>0</v>
      </c>
      <c r="AQ15" s="5">
        <f>AO15-AP15-AR15</f>
        <v>0</v>
      </c>
      <c r="AR15" s="5">
        <f>IF(AG15&lt;AI15,1,0)</f>
        <v>0</v>
      </c>
      <c r="AZ15" s="69"/>
      <c r="BA15" s="10"/>
      <c r="BB15" s="69"/>
      <c r="BC15" s="69"/>
      <c r="BD15" s="69"/>
      <c r="BE15" s="10"/>
      <c r="BF15" s="69"/>
      <c r="BG15" s="69"/>
    </row>
    <row r="16" spans="3:60" ht="13.5">
      <c r="C16" s="5">
        <f t="shared" si="5"/>
        <v>0</v>
      </c>
      <c r="D16" s="5">
        <v>3</v>
      </c>
      <c r="E16" s="5" t="str">
        <f>B11</f>
        <v>Niederösterreich</v>
      </c>
      <c r="F16" s="20" t="s">
        <v>16</v>
      </c>
      <c r="G16" s="5" t="str">
        <f>B12</f>
        <v>Rheinland</v>
      </c>
      <c r="H16" s="21">
        <f>(IF(Q16&gt;S16,1,0))+(IF(U16&gt;W16,1,0))+(IF(Y16&gt;AA16,1,0))</f>
        <v>0</v>
      </c>
      <c r="I16" s="56" t="s">
        <v>18</v>
      </c>
      <c r="J16" s="21">
        <f>(IF(Q16&lt;S16,1,0))+(IF(U16&lt;W16,1,0))+(IF(Y16&lt;AA16,1,0))</f>
        <v>0</v>
      </c>
      <c r="K16" s="5" t="s">
        <v>19</v>
      </c>
      <c r="L16" s="55">
        <f>Q16+U16+Y16</f>
        <v>0</v>
      </c>
      <c r="M16" s="20" t="s">
        <v>16</v>
      </c>
      <c r="N16" s="55">
        <f>S16+W16+AA16</f>
        <v>0</v>
      </c>
      <c r="O16" s="5" t="s">
        <v>20</v>
      </c>
      <c r="P16" s="5" t="s">
        <v>22</v>
      </c>
      <c r="Q16" s="5">
        <f>Eintrag!N13</f>
        <v>0</v>
      </c>
      <c r="R16" s="5" t="str">
        <f>Eintrag!O13</f>
        <v>:</v>
      </c>
      <c r="S16" s="5">
        <f>Eintrag!P13</f>
        <v>0</v>
      </c>
      <c r="T16" s="5" t="str">
        <f>Eintrag!Q13</f>
        <v>,</v>
      </c>
      <c r="U16" s="5">
        <f>Eintrag!R13</f>
        <v>0</v>
      </c>
      <c r="V16" s="5" t="str">
        <f>Eintrag!S13</f>
        <v>:</v>
      </c>
      <c r="W16" s="5">
        <f>Eintrag!T13</f>
        <v>0</v>
      </c>
      <c r="X16" s="5" t="str">
        <f>Eintrag!U13</f>
        <v>,</v>
      </c>
      <c r="Y16" s="5">
        <f>Eintrag!V13</f>
        <v>0</v>
      </c>
      <c r="Z16" s="5" t="str">
        <f>Eintrag!W13</f>
        <v>:</v>
      </c>
      <c r="AA16" s="5">
        <f>Eintrag!X13</f>
        <v>0</v>
      </c>
      <c r="AB16" s="5" t="s">
        <v>24</v>
      </c>
      <c r="AC16" s="5" t="b">
        <f t="shared" si="4"/>
        <v>1</v>
      </c>
      <c r="AD16" s="5" t="s">
        <v>25</v>
      </c>
      <c r="AE16" s="10" t="s">
        <v>16</v>
      </c>
      <c r="AF16" s="5" t="s">
        <v>28</v>
      </c>
      <c r="AG16" s="5">
        <f>H6</f>
        <v>0</v>
      </c>
      <c r="AH16" s="10" t="s">
        <v>18</v>
      </c>
      <c r="AI16" s="5">
        <f>J6</f>
        <v>0</v>
      </c>
      <c r="AJ16" s="10" t="s">
        <v>19</v>
      </c>
      <c r="AK16" s="75">
        <f>L6</f>
        <v>0</v>
      </c>
      <c r="AL16" s="10" t="s">
        <v>16</v>
      </c>
      <c r="AM16" s="75">
        <f>N6</f>
        <v>0</v>
      </c>
      <c r="AN16" s="10" t="s">
        <v>20</v>
      </c>
      <c r="AO16" s="5">
        <f>IF(AG16=0,IF(AI16=0,0,1),1)</f>
        <v>0</v>
      </c>
      <c r="AP16" s="5">
        <f>IF(AG16&gt;AI16,1,0)</f>
        <v>0</v>
      </c>
      <c r="AQ16" s="5">
        <f>AO16-AP16-AR16</f>
        <v>0</v>
      </c>
      <c r="AR16" s="5">
        <f>IF(AG16&lt;AI16,1,0)</f>
        <v>0</v>
      </c>
      <c r="AU16" s="5"/>
      <c r="AV16" s="5"/>
      <c r="AW16" s="5"/>
      <c r="AX16" s="5"/>
      <c r="AY16" s="5"/>
      <c r="BH16" s="5"/>
    </row>
    <row r="17" spans="30:60" ht="12.75">
      <c r="AD17" s="5" t="s">
        <v>25</v>
      </c>
      <c r="AE17" s="10" t="s">
        <v>16</v>
      </c>
      <c r="AF17" s="5" t="s">
        <v>56</v>
      </c>
      <c r="AG17" s="5">
        <f>H14</f>
        <v>0</v>
      </c>
      <c r="AH17" s="5" t="str">
        <f aca="true" t="shared" si="9" ref="AH17:AN17">I14</f>
        <v>/</v>
      </c>
      <c r="AI17" s="5">
        <f t="shared" si="9"/>
        <v>0</v>
      </c>
      <c r="AJ17" s="5" t="str">
        <f t="shared" si="9"/>
        <v>(</v>
      </c>
      <c r="AK17" s="5">
        <f t="shared" si="9"/>
        <v>0</v>
      </c>
      <c r="AL17" s="5" t="str">
        <f t="shared" si="9"/>
        <v>:</v>
      </c>
      <c r="AM17" s="5">
        <f t="shared" si="9"/>
        <v>0</v>
      </c>
      <c r="AN17" s="5" t="str">
        <f t="shared" si="9"/>
        <v>)</v>
      </c>
      <c r="AO17" s="5">
        <f>IF(AG17=0,IF(AI17=0,0,1),1)</f>
        <v>0</v>
      </c>
      <c r="AP17" s="5">
        <f>IF(AG17&gt;AI17,1,0)</f>
        <v>0</v>
      </c>
      <c r="AQ17" s="5">
        <f>AO17-AP17-AR17</f>
        <v>0</v>
      </c>
      <c r="AR17" s="5">
        <f>IF(AG17&lt;AI17,1,0)</f>
        <v>0</v>
      </c>
      <c r="AU17" s="5"/>
      <c r="AV17" s="5"/>
      <c r="AW17" s="5"/>
      <c r="AX17" s="5"/>
      <c r="AY17" s="5"/>
      <c r="BH17" s="5"/>
    </row>
    <row r="18" spans="33:60" ht="12.75">
      <c r="AG18" s="5">
        <f>SUM(AG13:AG17)</f>
        <v>0</v>
      </c>
      <c r="AH18" s="5">
        <f aca="true" t="shared" si="10" ref="AH18:AR18">SUM(AH13:AH17)</f>
        <v>0</v>
      </c>
      <c r="AI18" s="5">
        <f t="shared" si="10"/>
        <v>0</v>
      </c>
      <c r="AJ18" s="5">
        <f t="shared" si="10"/>
        <v>0</v>
      </c>
      <c r="AK18" s="5">
        <f t="shared" si="10"/>
        <v>0</v>
      </c>
      <c r="AL18" s="5">
        <f t="shared" si="10"/>
        <v>0</v>
      </c>
      <c r="AM18" s="5">
        <f t="shared" si="10"/>
        <v>0</v>
      </c>
      <c r="AN18" s="5">
        <f t="shared" si="10"/>
        <v>0</v>
      </c>
      <c r="AO18" s="5">
        <f t="shared" si="10"/>
        <v>0</v>
      </c>
      <c r="AP18" s="5">
        <f t="shared" si="10"/>
        <v>0</v>
      </c>
      <c r="AQ18" s="5">
        <f t="shared" si="10"/>
        <v>0</v>
      </c>
      <c r="AR18" s="5">
        <f t="shared" si="10"/>
        <v>0</v>
      </c>
      <c r="AU18" s="5"/>
      <c r="AV18" s="5"/>
      <c r="AW18" s="5"/>
      <c r="AX18" s="5"/>
      <c r="AY18" s="5"/>
      <c r="BH18" s="5"/>
    </row>
    <row r="19" spans="30:60" ht="12.75">
      <c r="AD19" s="5" t="s">
        <v>27</v>
      </c>
      <c r="AE19" s="10" t="s">
        <v>16</v>
      </c>
      <c r="AF19" s="5" t="s">
        <v>15</v>
      </c>
      <c r="AG19" s="5">
        <f>AI3</f>
        <v>0</v>
      </c>
      <c r="AH19" s="10" t="s">
        <v>18</v>
      </c>
      <c r="AI19" s="5">
        <f>AG3</f>
        <v>0</v>
      </c>
      <c r="AJ19" s="10" t="s">
        <v>19</v>
      </c>
      <c r="AK19" s="75">
        <f>AM3</f>
        <v>0</v>
      </c>
      <c r="AL19" s="10" t="s">
        <v>16</v>
      </c>
      <c r="AM19" s="75">
        <f>AK3</f>
        <v>0</v>
      </c>
      <c r="AN19" s="10" t="s">
        <v>20</v>
      </c>
      <c r="AO19" s="5">
        <f>IF(AG19=0,IF(AI19=0,0,1),1)</f>
        <v>0</v>
      </c>
      <c r="AP19" s="5">
        <f>IF(AG19&gt;AI19,1,0)</f>
        <v>0</v>
      </c>
      <c r="AQ19" s="5">
        <f>AO19-AP19-AR19</f>
        <v>0</v>
      </c>
      <c r="AR19" s="5">
        <f>IF(AG19&lt;AI19,1,0)</f>
        <v>0</v>
      </c>
      <c r="AT19" s="5"/>
      <c r="AU19" s="5"/>
      <c r="AV19" s="5"/>
      <c r="AW19" s="5"/>
      <c r="AX19" s="5"/>
      <c r="AY19" s="5"/>
      <c r="BH19" s="5"/>
    </row>
    <row r="20" spans="30:61" ht="12.75">
      <c r="AD20" s="5" t="s">
        <v>27</v>
      </c>
      <c r="AE20" s="10" t="s">
        <v>16</v>
      </c>
      <c r="AF20" s="5" t="s">
        <v>17</v>
      </c>
      <c r="AG20" s="5">
        <f>AI9</f>
        <v>0</v>
      </c>
      <c r="AH20" s="10" t="s">
        <v>18</v>
      </c>
      <c r="AI20" s="5">
        <f>AG9</f>
        <v>0</v>
      </c>
      <c r="AJ20" s="10" t="s">
        <v>19</v>
      </c>
      <c r="AK20" s="75">
        <f>AM9</f>
        <v>0</v>
      </c>
      <c r="AL20" s="10" t="s">
        <v>16</v>
      </c>
      <c r="AM20" s="75">
        <f>AK9</f>
        <v>0</v>
      </c>
      <c r="AN20" s="10" t="s">
        <v>20</v>
      </c>
      <c r="AO20" s="5">
        <f>IF(AG20=0,IF(AI20=0,0,1),1)</f>
        <v>0</v>
      </c>
      <c r="AP20" s="5">
        <f>IF(AG20&gt;AI20,1,0)</f>
        <v>0</v>
      </c>
      <c r="AQ20" s="5">
        <f>AO20-AP20-AR20</f>
        <v>0</v>
      </c>
      <c r="AR20" s="5">
        <f>IF(AG20&lt;AI20,1,0)</f>
        <v>0</v>
      </c>
      <c r="AT20" s="5"/>
      <c r="AU20" s="5" t="str">
        <f aca="true" t="shared" si="11" ref="AU20:AU25">B7</f>
        <v>Oberösterreich</v>
      </c>
      <c r="AV20" s="10">
        <f>AO6</f>
        <v>0</v>
      </c>
      <c r="AW20" s="10">
        <f>AP6</f>
        <v>0</v>
      </c>
      <c r="AX20" s="10">
        <f>AQ6</f>
        <v>0</v>
      </c>
      <c r="AY20" s="10">
        <f>AR6</f>
        <v>0</v>
      </c>
      <c r="AZ20" s="69">
        <f>AG6</f>
        <v>0</v>
      </c>
      <c r="BA20" s="10" t="s">
        <v>18</v>
      </c>
      <c r="BB20" s="69">
        <f>AI6</f>
        <v>0</v>
      </c>
      <c r="BC20" s="69">
        <f aca="true" t="shared" si="12" ref="BC20:BC25">AZ20-BB20</f>
        <v>0</v>
      </c>
      <c r="BD20" s="69">
        <f>AK6</f>
        <v>0</v>
      </c>
      <c r="BE20" s="10" t="s">
        <v>16</v>
      </c>
      <c r="BF20" s="69">
        <f>AM6</f>
        <v>0</v>
      </c>
      <c r="BG20" s="69">
        <f aca="true" t="shared" si="13" ref="BG20:BG25">BD20-BF20</f>
        <v>0</v>
      </c>
      <c r="BH20" s="10">
        <f aca="true" t="shared" si="14" ref="BH20:BH25">2*AW20+AX20</f>
        <v>0</v>
      </c>
      <c r="BI20" s="5" t="e">
        <f aca="true" t="shared" si="15" ref="BI20:BI25">AZ20/BB20</f>
        <v>#DIV/0!</v>
      </c>
    </row>
    <row r="21" spans="30:61" ht="12.75">
      <c r="AD21" s="5" t="s">
        <v>27</v>
      </c>
      <c r="AE21" s="10" t="s">
        <v>16</v>
      </c>
      <c r="AF21" s="5" t="s">
        <v>25</v>
      </c>
      <c r="AG21" s="5">
        <f>AI15</f>
        <v>0</v>
      </c>
      <c r="AH21" s="10" t="s">
        <v>18</v>
      </c>
      <c r="AI21" s="5">
        <f>AG15</f>
        <v>0</v>
      </c>
      <c r="AJ21" s="10" t="s">
        <v>19</v>
      </c>
      <c r="AK21" s="5">
        <f>AM15</f>
        <v>0</v>
      </c>
      <c r="AL21" s="10" t="s">
        <v>16</v>
      </c>
      <c r="AM21" s="5">
        <f>AK15</f>
        <v>0</v>
      </c>
      <c r="AN21" s="10" t="s">
        <v>20</v>
      </c>
      <c r="AO21" s="5">
        <f>IF(AG21=0,IF(AI21=0,0,1),1)</f>
        <v>0</v>
      </c>
      <c r="AP21" s="5">
        <f>IF(AG21&gt;AI21,1,0)</f>
        <v>0</v>
      </c>
      <c r="AQ21" s="5">
        <f>AO21-AP21-AR21</f>
        <v>0</v>
      </c>
      <c r="AR21" s="5">
        <f>IF(AG21&lt;AI21,1,0)</f>
        <v>0</v>
      </c>
      <c r="AT21" s="5"/>
      <c r="AU21" s="5" t="str">
        <f t="shared" si="11"/>
        <v>Schwaben</v>
      </c>
      <c r="AV21" s="10">
        <f>AO12</f>
        <v>0</v>
      </c>
      <c r="AW21" s="10">
        <f>AP12</f>
        <v>0</v>
      </c>
      <c r="AX21" s="10">
        <f>AQ12</f>
        <v>0</v>
      </c>
      <c r="AY21" s="10">
        <f>AR12</f>
        <v>0</v>
      </c>
      <c r="AZ21" s="69">
        <f>AG12</f>
        <v>0</v>
      </c>
      <c r="BA21" s="10" t="s">
        <v>18</v>
      </c>
      <c r="BB21" s="69">
        <f>AI12</f>
        <v>0</v>
      </c>
      <c r="BC21" s="69">
        <f t="shared" si="12"/>
        <v>0</v>
      </c>
      <c r="BD21" s="69">
        <f>AK12</f>
        <v>0</v>
      </c>
      <c r="BE21" s="10" t="s">
        <v>16</v>
      </c>
      <c r="BF21" s="69">
        <f>AM12</f>
        <v>0</v>
      </c>
      <c r="BG21" s="69">
        <f t="shared" si="13"/>
        <v>0</v>
      </c>
      <c r="BH21" s="10">
        <f t="shared" si="14"/>
        <v>0</v>
      </c>
      <c r="BI21" s="5" t="e">
        <f t="shared" si="15"/>
        <v>#DIV/0!</v>
      </c>
    </row>
    <row r="22" spans="30:61" ht="12.75">
      <c r="AD22" s="5" t="s">
        <v>27</v>
      </c>
      <c r="AE22" s="10" t="s">
        <v>16</v>
      </c>
      <c r="AF22" s="5" t="s">
        <v>28</v>
      </c>
      <c r="AG22" s="5">
        <f>H10</f>
        <v>0</v>
      </c>
      <c r="AH22" s="10" t="s">
        <v>18</v>
      </c>
      <c r="AI22" s="5">
        <f>J10</f>
        <v>0</v>
      </c>
      <c r="AJ22" s="10" t="s">
        <v>19</v>
      </c>
      <c r="AK22" s="5">
        <f>L10</f>
        <v>0</v>
      </c>
      <c r="AL22" s="10" t="s">
        <v>16</v>
      </c>
      <c r="AM22" s="5">
        <f>N10</f>
        <v>0</v>
      </c>
      <c r="AN22" s="10" t="s">
        <v>20</v>
      </c>
      <c r="AO22" s="5">
        <f>IF(AG22=0,IF(AI22=0,0,1),1)</f>
        <v>0</v>
      </c>
      <c r="AP22" s="5">
        <f>IF(AG22&gt;AI22,1,0)</f>
        <v>0</v>
      </c>
      <c r="AQ22" s="5">
        <f>AO22-AP22-AR22</f>
        <v>0</v>
      </c>
      <c r="AR22" s="5">
        <f>IF(AG22&lt;AI22,1,0)</f>
        <v>0</v>
      </c>
      <c r="AT22" s="5"/>
      <c r="AU22" s="5" t="str">
        <f t="shared" si="11"/>
        <v>Niedersachsen</v>
      </c>
      <c r="AV22" s="10">
        <f>AO18</f>
        <v>0</v>
      </c>
      <c r="AW22" s="10">
        <f>AP18</f>
        <v>0</v>
      </c>
      <c r="AX22" s="10">
        <f>AQ18</f>
        <v>0</v>
      </c>
      <c r="AY22" s="10">
        <f>AR18</f>
        <v>0</v>
      </c>
      <c r="AZ22" s="69">
        <f>AG18</f>
        <v>0</v>
      </c>
      <c r="BA22" s="10" t="s">
        <v>18</v>
      </c>
      <c r="BB22" s="69">
        <f>AI18</f>
        <v>0</v>
      </c>
      <c r="BC22" s="69">
        <f t="shared" si="12"/>
        <v>0</v>
      </c>
      <c r="BD22" s="69">
        <f>AK18</f>
        <v>0</v>
      </c>
      <c r="BE22" s="10" t="s">
        <v>16</v>
      </c>
      <c r="BF22" s="69">
        <f>AM18</f>
        <v>0</v>
      </c>
      <c r="BG22" s="69">
        <f t="shared" si="13"/>
        <v>0</v>
      </c>
      <c r="BH22" s="10">
        <f t="shared" si="14"/>
        <v>0</v>
      </c>
      <c r="BI22" s="5" t="e">
        <f t="shared" si="15"/>
        <v>#DIV/0!</v>
      </c>
    </row>
    <row r="23" spans="30:61" ht="12.75">
      <c r="AD23" s="5" t="s">
        <v>27</v>
      </c>
      <c r="AE23" s="10" t="s">
        <v>16</v>
      </c>
      <c r="AF23" s="5" t="s">
        <v>56</v>
      </c>
      <c r="AG23" s="5">
        <f>H15</f>
        <v>0</v>
      </c>
      <c r="AH23" s="5" t="str">
        <f aca="true" t="shared" si="16" ref="AH23:AN23">I15</f>
        <v>/</v>
      </c>
      <c r="AI23" s="5">
        <f t="shared" si="16"/>
        <v>0</v>
      </c>
      <c r="AJ23" s="5" t="str">
        <f t="shared" si="16"/>
        <v>(</v>
      </c>
      <c r="AK23" s="5">
        <f t="shared" si="16"/>
        <v>0</v>
      </c>
      <c r="AL23" s="5" t="str">
        <f t="shared" si="16"/>
        <v>:</v>
      </c>
      <c r="AM23" s="5">
        <f t="shared" si="16"/>
        <v>0</v>
      </c>
      <c r="AN23" s="5" t="str">
        <f t="shared" si="16"/>
        <v>)</v>
      </c>
      <c r="AO23" s="5">
        <f>IF(AG23=0,IF(AI23=0,0,1),1)</f>
        <v>0</v>
      </c>
      <c r="AP23" s="5">
        <f>IF(AG23&gt;AI23,1,0)</f>
        <v>0</v>
      </c>
      <c r="AQ23" s="5">
        <f>AO23-AP23-AR23</f>
        <v>0</v>
      </c>
      <c r="AR23" s="5">
        <f>IF(AG23&lt;AI23,1,0)</f>
        <v>0</v>
      </c>
      <c r="AT23" s="5"/>
      <c r="AU23" s="5" t="str">
        <f t="shared" si="11"/>
        <v>Zürich-Schaffhausen</v>
      </c>
      <c r="AV23" s="10">
        <f>AO24</f>
        <v>0</v>
      </c>
      <c r="AW23" s="10">
        <f>AP24</f>
        <v>0</v>
      </c>
      <c r="AX23" s="10">
        <f>AQ24</f>
        <v>0</v>
      </c>
      <c r="AY23" s="10">
        <f>AR24</f>
        <v>0</v>
      </c>
      <c r="AZ23" s="5">
        <f>AG24</f>
        <v>0</v>
      </c>
      <c r="BA23" s="5" t="s">
        <v>18</v>
      </c>
      <c r="BB23" s="5">
        <f>AI24</f>
        <v>0</v>
      </c>
      <c r="BC23" s="5">
        <f t="shared" si="12"/>
        <v>0</v>
      </c>
      <c r="BD23" s="5">
        <f>AK24</f>
        <v>0</v>
      </c>
      <c r="BE23" s="5" t="s">
        <v>16</v>
      </c>
      <c r="BF23" s="5">
        <f>AM24</f>
        <v>0</v>
      </c>
      <c r="BG23" s="5">
        <f t="shared" si="13"/>
        <v>0</v>
      </c>
      <c r="BH23" s="10">
        <f t="shared" si="14"/>
        <v>0</v>
      </c>
      <c r="BI23" s="5" t="e">
        <f t="shared" si="15"/>
        <v>#DIV/0!</v>
      </c>
    </row>
    <row r="24" spans="33:61" ht="12.75">
      <c r="AG24" s="5">
        <f>SUM(AG19:AG23)</f>
        <v>0</v>
      </c>
      <c r="AH24" s="5">
        <f aca="true" t="shared" si="17" ref="AH24:AR24">SUM(AH19:AH23)</f>
        <v>0</v>
      </c>
      <c r="AI24" s="5">
        <f t="shared" si="17"/>
        <v>0</v>
      </c>
      <c r="AJ24" s="5">
        <f t="shared" si="17"/>
        <v>0</v>
      </c>
      <c r="AK24" s="5">
        <f t="shared" si="17"/>
        <v>0</v>
      </c>
      <c r="AL24" s="5">
        <f t="shared" si="17"/>
        <v>0</v>
      </c>
      <c r="AM24" s="5">
        <f t="shared" si="17"/>
        <v>0</v>
      </c>
      <c r="AN24" s="5">
        <f t="shared" si="17"/>
        <v>0</v>
      </c>
      <c r="AO24" s="5">
        <f t="shared" si="17"/>
        <v>0</v>
      </c>
      <c r="AP24" s="5">
        <f t="shared" si="17"/>
        <v>0</v>
      </c>
      <c r="AQ24" s="5">
        <f t="shared" si="17"/>
        <v>0</v>
      </c>
      <c r="AR24" s="5">
        <f t="shared" si="17"/>
        <v>0</v>
      </c>
      <c r="AT24" s="5"/>
      <c r="AU24" s="5" t="str">
        <f t="shared" si="11"/>
        <v>Niederösterreich</v>
      </c>
      <c r="AV24" s="10">
        <f>AO30</f>
        <v>0</v>
      </c>
      <c r="AW24" s="10">
        <f>AP30</f>
        <v>0</v>
      </c>
      <c r="AX24" s="10">
        <f>AQ30</f>
        <v>0</v>
      </c>
      <c r="AY24" s="10">
        <f>AR30</f>
        <v>0</v>
      </c>
      <c r="AZ24" s="69">
        <f>AG30</f>
        <v>0</v>
      </c>
      <c r="BA24" s="10" t="s">
        <v>18</v>
      </c>
      <c r="BB24" s="69">
        <f>AI30</f>
        <v>0</v>
      </c>
      <c r="BC24" s="69">
        <f t="shared" si="12"/>
        <v>0</v>
      </c>
      <c r="BD24" s="69">
        <f>AK30</f>
        <v>0</v>
      </c>
      <c r="BE24" s="10" t="s">
        <v>16</v>
      </c>
      <c r="BF24" s="69">
        <f>AM30</f>
        <v>0</v>
      </c>
      <c r="BG24" s="69">
        <f t="shared" si="13"/>
        <v>0</v>
      </c>
      <c r="BH24" s="10">
        <f t="shared" si="14"/>
        <v>0</v>
      </c>
      <c r="BI24" s="5" t="e">
        <f t="shared" si="15"/>
        <v>#DIV/0!</v>
      </c>
    </row>
    <row r="25" spans="30:61" ht="12.75">
      <c r="AD25" s="5" t="s">
        <v>28</v>
      </c>
      <c r="AE25" s="10" t="s">
        <v>16</v>
      </c>
      <c r="AF25" s="5" t="s">
        <v>15</v>
      </c>
      <c r="AG25" s="5">
        <f>AI4</f>
        <v>0</v>
      </c>
      <c r="AH25" s="10" t="s">
        <v>18</v>
      </c>
      <c r="AI25" s="5">
        <f>AG4</f>
        <v>0</v>
      </c>
      <c r="AJ25" s="10" t="s">
        <v>19</v>
      </c>
      <c r="AK25" s="5">
        <f>AM4</f>
        <v>0</v>
      </c>
      <c r="AL25" s="10" t="s">
        <v>16</v>
      </c>
      <c r="AM25" s="5">
        <f>AK4</f>
        <v>0</v>
      </c>
      <c r="AN25" s="10" t="s">
        <v>20</v>
      </c>
      <c r="AO25" s="5">
        <f>IF(AG25=0,IF(AI25=0,0,1),1)</f>
        <v>0</v>
      </c>
      <c r="AP25" s="5">
        <f>IF(AG25&gt;AI25,1,0)</f>
        <v>0</v>
      </c>
      <c r="AQ25" s="5">
        <f>AO25-AP25-AR25</f>
        <v>0</v>
      </c>
      <c r="AR25" s="5">
        <f>IF(AG25&lt;AI25,1,0)</f>
        <v>0</v>
      </c>
      <c r="AT25" s="5"/>
      <c r="AU25" s="5" t="str">
        <f t="shared" si="11"/>
        <v>Rheinland</v>
      </c>
      <c r="AV25" s="10">
        <f>AO36</f>
        <v>0</v>
      </c>
      <c r="AW25" s="10">
        <f>AP36</f>
        <v>0</v>
      </c>
      <c r="AX25" s="10">
        <f>AQ36</f>
        <v>0</v>
      </c>
      <c r="AY25" s="10">
        <f>AR36</f>
        <v>0</v>
      </c>
      <c r="AZ25" s="5">
        <f>AG36</f>
        <v>0</v>
      </c>
      <c r="BA25" s="10" t="s">
        <v>18</v>
      </c>
      <c r="BB25" s="5">
        <f>AI36</f>
        <v>0</v>
      </c>
      <c r="BC25" s="69">
        <f t="shared" si="12"/>
        <v>0</v>
      </c>
      <c r="BD25" s="5">
        <f>AK36</f>
        <v>0</v>
      </c>
      <c r="BE25" s="10" t="s">
        <v>16</v>
      </c>
      <c r="BF25" s="5">
        <f>AM36</f>
        <v>0</v>
      </c>
      <c r="BG25" s="69">
        <f t="shared" si="13"/>
        <v>0</v>
      </c>
      <c r="BH25" s="10">
        <f t="shared" si="14"/>
        <v>0</v>
      </c>
      <c r="BI25" s="5" t="e">
        <f t="shared" si="15"/>
        <v>#DIV/0!</v>
      </c>
    </row>
    <row r="26" spans="30:59" ht="12.75">
      <c r="AD26" s="5" t="s">
        <v>28</v>
      </c>
      <c r="AE26" s="10" t="s">
        <v>16</v>
      </c>
      <c r="AF26" s="5" t="s">
        <v>17</v>
      </c>
      <c r="AG26" s="5">
        <f>AI10</f>
        <v>0</v>
      </c>
      <c r="AH26" s="10" t="s">
        <v>18</v>
      </c>
      <c r="AI26" s="5">
        <f>AG10</f>
        <v>0</v>
      </c>
      <c r="AJ26" s="10" t="s">
        <v>19</v>
      </c>
      <c r="AK26" s="75">
        <f>AM10</f>
        <v>0</v>
      </c>
      <c r="AL26" s="10" t="s">
        <v>16</v>
      </c>
      <c r="AM26" s="75">
        <f>AK10</f>
        <v>0</v>
      </c>
      <c r="AN26" s="10" t="s">
        <v>20</v>
      </c>
      <c r="AO26" s="5">
        <f>IF(AG26=0,IF(AI26=0,0,1),1)</f>
        <v>0</v>
      </c>
      <c r="AP26" s="5">
        <f>IF(AG26&gt;AI26,1,0)</f>
        <v>0</v>
      </c>
      <c r="AQ26" s="5">
        <f>AO26-AP26-AR26</f>
        <v>0</v>
      </c>
      <c r="AR26" s="5">
        <f>IF(AG26&lt;AI26,1,0)</f>
        <v>0</v>
      </c>
      <c r="AT26" s="5"/>
      <c r="AZ26" s="69"/>
      <c r="BA26" s="10"/>
      <c r="BB26" s="69"/>
      <c r="BC26" s="69"/>
      <c r="BD26" s="69"/>
      <c r="BE26" s="10"/>
      <c r="BF26" s="69"/>
      <c r="BG26" s="69"/>
    </row>
    <row r="27" spans="30:46" ht="12.75">
      <c r="AD27" s="5" t="s">
        <v>28</v>
      </c>
      <c r="AE27" s="10" t="s">
        <v>16</v>
      </c>
      <c r="AF27" s="5" t="s">
        <v>25</v>
      </c>
      <c r="AG27" s="5">
        <f>AI16</f>
        <v>0</v>
      </c>
      <c r="AH27" s="10" t="s">
        <v>18</v>
      </c>
      <c r="AI27" s="5">
        <f>AG16</f>
        <v>0</v>
      </c>
      <c r="AJ27" s="10" t="s">
        <v>19</v>
      </c>
      <c r="AK27" s="75">
        <f>AM16</f>
        <v>0</v>
      </c>
      <c r="AL27" s="10" t="s">
        <v>16</v>
      </c>
      <c r="AM27" s="75">
        <f>AK16</f>
        <v>0</v>
      </c>
      <c r="AN27" s="10" t="s">
        <v>20</v>
      </c>
      <c r="AO27" s="5">
        <f>IF(AG27=0,IF(AI27=0,0,1),1)</f>
        <v>0</v>
      </c>
      <c r="AP27" s="5">
        <f>IF(AG27&gt;AI27,1,0)</f>
        <v>0</v>
      </c>
      <c r="AQ27" s="5">
        <f>AO27-AP27-AR27</f>
        <v>0</v>
      </c>
      <c r="AR27" s="5">
        <f>IF(AG27&lt;AI27,1,0)</f>
        <v>0</v>
      </c>
      <c r="AT27" s="5"/>
    </row>
    <row r="28" spans="30:46" ht="12.75">
      <c r="AD28" s="5" t="s">
        <v>28</v>
      </c>
      <c r="AE28" s="10" t="s">
        <v>16</v>
      </c>
      <c r="AF28" s="5" t="s">
        <v>27</v>
      </c>
      <c r="AG28" s="5">
        <f>AI22</f>
        <v>0</v>
      </c>
      <c r="AH28" s="10" t="s">
        <v>18</v>
      </c>
      <c r="AI28" s="5">
        <f>AG22</f>
        <v>0</v>
      </c>
      <c r="AJ28" s="10" t="s">
        <v>19</v>
      </c>
      <c r="AK28" s="75">
        <f>AM22</f>
        <v>0</v>
      </c>
      <c r="AL28" s="10" t="s">
        <v>16</v>
      </c>
      <c r="AM28" s="75">
        <f>AK22</f>
        <v>0</v>
      </c>
      <c r="AN28" s="10" t="s">
        <v>20</v>
      </c>
      <c r="AO28" s="5">
        <f>IF(AG28=0,IF(AI28=0,0,1),1)</f>
        <v>0</v>
      </c>
      <c r="AP28" s="5">
        <f>IF(AG28&gt;AI28,1,0)</f>
        <v>0</v>
      </c>
      <c r="AQ28" s="5">
        <f>AO28-AP28-AR28</f>
        <v>0</v>
      </c>
      <c r="AR28" s="5">
        <f>IF(AG28&lt;AI28,1,0)</f>
        <v>0</v>
      </c>
      <c r="AT28" s="5"/>
    </row>
    <row r="29" spans="30:46" ht="12.75">
      <c r="AD29" s="5" t="s">
        <v>28</v>
      </c>
      <c r="AE29" s="69" t="s">
        <v>16</v>
      </c>
      <c r="AF29" s="11" t="s">
        <v>56</v>
      </c>
      <c r="AG29" s="5">
        <f>H16</f>
        <v>0</v>
      </c>
      <c r="AH29" s="5" t="str">
        <f aca="true" t="shared" si="18" ref="AH29:AN29">I16</f>
        <v>/</v>
      </c>
      <c r="AI29" s="5">
        <f t="shared" si="18"/>
        <v>0</v>
      </c>
      <c r="AJ29" s="5" t="str">
        <f t="shared" si="18"/>
        <v>(</v>
      </c>
      <c r="AK29" s="5">
        <f t="shared" si="18"/>
        <v>0</v>
      </c>
      <c r="AL29" s="5" t="str">
        <f t="shared" si="18"/>
        <v>:</v>
      </c>
      <c r="AM29" s="5">
        <f t="shared" si="18"/>
        <v>0</v>
      </c>
      <c r="AN29" s="5" t="str">
        <f t="shared" si="18"/>
        <v>)</v>
      </c>
      <c r="AO29" s="5">
        <f>IF(AG29=0,IF(AI29=0,0,1),1)</f>
        <v>0</v>
      </c>
      <c r="AP29" s="5">
        <f>IF(AG29&gt;AI29,1,0)</f>
        <v>0</v>
      </c>
      <c r="AQ29" s="5">
        <f>AO29-AP29-AR29</f>
        <v>0</v>
      </c>
      <c r="AR29" s="5">
        <f>IF(AG29&lt;AI29,1,0)</f>
        <v>0</v>
      </c>
      <c r="AT29" s="5"/>
    </row>
    <row r="30" spans="31:46" ht="12.75">
      <c r="AE30" s="69"/>
      <c r="AF30" s="11"/>
      <c r="AG30" s="5">
        <f>SUM(AG25:AG29)</f>
        <v>0</v>
      </c>
      <c r="AH30" s="5">
        <f aca="true" t="shared" si="19" ref="AH30:AR30">SUM(AH25:AH29)</f>
        <v>0</v>
      </c>
      <c r="AI30" s="5">
        <f t="shared" si="19"/>
        <v>0</v>
      </c>
      <c r="AJ30" s="5">
        <f t="shared" si="19"/>
        <v>0</v>
      </c>
      <c r="AK30" s="5">
        <f t="shared" si="19"/>
        <v>0</v>
      </c>
      <c r="AL30" s="5">
        <f t="shared" si="19"/>
        <v>0</v>
      </c>
      <c r="AM30" s="5">
        <f t="shared" si="19"/>
        <v>0</v>
      </c>
      <c r="AN30" s="5">
        <f t="shared" si="19"/>
        <v>0</v>
      </c>
      <c r="AO30" s="5">
        <f t="shared" si="19"/>
        <v>0</v>
      </c>
      <c r="AP30" s="5">
        <f t="shared" si="19"/>
        <v>0</v>
      </c>
      <c r="AQ30" s="5">
        <f t="shared" si="19"/>
        <v>0</v>
      </c>
      <c r="AR30" s="5">
        <f t="shared" si="19"/>
        <v>0</v>
      </c>
      <c r="AT30" s="5"/>
    </row>
    <row r="31" spans="30:44" ht="12.75">
      <c r="AD31" s="5" t="s">
        <v>56</v>
      </c>
      <c r="AE31" s="10" t="s">
        <v>16</v>
      </c>
      <c r="AF31" s="5" t="s">
        <v>15</v>
      </c>
      <c r="AG31" s="5">
        <f>AI5</f>
        <v>0</v>
      </c>
      <c r="AH31" s="10" t="s">
        <v>18</v>
      </c>
      <c r="AI31" s="5">
        <f>AG5</f>
        <v>0</v>
      </c>
      <c r="AJ31" s="10" t="s">
        <v>19</v>
      </c>
      <c r="AK31" s="75">
        <f>AM5</f>
        <v>0</v>
      </c>
      <c r="AL31" s="10" t="s">
        <v>16</v>
      </c>
      <c r="AM31" s="75">
        <f>AK5</f>
        <v>0</v>
      </c>
      <c r="AN31" s="10" t="s">
        <v>20</v>
      </c>
      <c r="AO31" s="5">
        <f>IF(AG31=0,IF(AI31=0,0,1),1)</f>
        <v>0</v>
      </c>
      <c r="AP31" s="5">
        <f>IF(AG31&gt;AI31,1,0)</f>
        <v>0</v>
      </c>
      <c r="AQ31" s="5">
        <f>AO31-AP31-AR31</f>
        <v>0</v>
      </c>
      <c r="AR31" s="5">
        <f>IF(AG31&lt;AI31,1,0)</f>
        <v>0</v>
      </c>
    </row>
    <row r="32" spans="30:44" ht="12.75">
      <c r="AD32" s="5" t="s">
        <v>56</v>
      </c>
      <c r="AE32" s="10" t="s">
        <v>16</v>
      </c>
      <c r="AF32" s="5" t="s">
        <v>17</v>
      </c>
      <c r="AG32" s="5">
        <f>AI11</f>
        <v>0</v>
      </c>
      <c r="AH32" s="10" t="s">
        <v>18</v>
      </c>
      <c r="AI32" s="5">
        <f>AG11</f>
        <v>0</v>
      </c>
      <c r="AJ32" s="10" t="s">
        <v>19</v>
      </c>
      <c r="AK32" s="75">
        <f>AM11</f>
        <v>0</v>
      </c>
      <c r="AL32" s="10" t="s">
        <v>16</v>
      </c>
      <c r="AM32" s="75">
        <f>AK11</f>
        <v>0</v>
      </c>
      <c r="AN32" s="10" t="s">
        <v>20</v>
      </c>
      <c r="AO32" s="5">
        <f>IF(AG32=0,IF(AI32=0,0,1),1)</f>
        <v>0</v>
      </c>
      <c r="AP32" s="5">
        <f>IF(AG32&gt;AI32,1,0)</f>
        <v>0</v>
      </c>
      <c r="AQ32" s="5">
        <f>AO32-AP32-AR32</f>
        <v>0</v>
      </c>
      <c r="AR32" s="5">
        <f>IF(AG32&lt;AI32,1,0)</f>
        <v>0</v>
      </c>
    </row>
    <row r="33" spans="30:44" ht="12.75">
      <c r="AD33" s="5" t="s">
        <v>56</v>
      </c>
      <c r="AE33" s="10" t="s">
        <v>16</v>
      </c>
      <c r="AF33" s="5" t="s">
        <v>25</v>
      </c>
      <c r="AG33" s="5">
        <f>AI17</f>
        <v>0</v>
      </c>
      <c r="AH33" s="10" t="s">
        <v>18</v>
      </c>
      <c r="AI33" s="5">
        <f>AG17</f>
        <v>0</v>
      </c>
      <c r="AJ33" s="10" t="s">
        <v>19</v>
      </c>
      <c r="AK33" s="75">
        <f>AM17</f>
        <v>0</v>
      </c>
      <c r="AL33" s="10" t="s">
        <v>16</v>
      </c>
      <c r="AM33" s="75">
        <f>AK17</f>
        <v>0</v>
      </c>
      <c r="AN33" s="10" t="s">
        <v>20</v>
      </c>
      <c r="AO33" s="5">
        <f>IF(AG33=0,IF(AI33=0,0,1),1)</f>
        <v>0</v>
      </c>
      <c r="AP33" s="5">
        <f>IF(AG33&gt;AI33,1,0)</f>
        <v>0</v>
      </c>
      <c r="AQ33" s="5">
        <f>AO33-AP33-AR33</f>
        <v>0</v>
      </c>
      <c r="AR33" s="5">
        <f>IF(AG33&lt;AI33,1,0)</f>
        <v>0</v>
      </c>
    </row>
    <row r="34" spans="30:44" ht="12.75">
      <c r="AD34" s="5" t="s">
        <v>56</v>
      </c>
      <c r="AE34" s="10" t="s">
        <v>16</v>
      </c>
      <c r="AF34" s="5" t="s">
        <v>27</v>
      </c>
      <c r="AG34" s="5">
        <f>AI23</f>
        <v>0</v>
      </c>
      <c r="AH34" s="10" t="s">
        <v>18</v>
      </c>
      <c r="AI34" s="5">
        <f>AG23</f>
        <v>0</v>
      </c>
      <c r="AJ34" s="10" t="s">
        <v>19</v>
      </c>
      <c r="AK34" s="75">
        <f>AM23</f>
        <v>0</v>
      </c>
      <c r="AL34" s="10" t="s">
        <v>16</v>
      </c>
      <c r="AM34" s="75">
        <f>AK23</f>
        <v>0</v>
      </c>
      <c r="AN34" s="10" t="s">
        <v>20</v>
      </c>
      <c r="AO34" s="5">
        <f>IF(AG34=0,IF(AI34=0,0,1),1)</f>
        <v>0</v>
      </c>
      <c r="AP34" s="5">
        <f>IF(AG34&gt;AI34,1,0)</f>
        <v>0</v>
      </c>
      <c r="AQ34" s="5">
        <f>AO34-AP34-AR34</f>
        <v>0</v>
      </c>
      <c r="AR34" s="5">
        <f>IF(AG34&lt;AI34,1,0)</f>
        <v>0</v>
      </c>
    </row>
    <row r="35" spans="30:44" ht="12.75">
      <c r="AD35" s="5" t="s">
        <v>56</v>
      </c>
      <c r="AE35" s="10" t="s">
        <v>16</v>
      </c>
      <c r="AF35" s="5" t="s">
        <v>28</v>
      </c>
      <c r="AG35" s="5">
        <f>AI29</f>
        <v>0</v>
      </c>
      <c r="AH35" s="10" t="s">
        <v>18</v>
      </c>
      <c r="AI35" s="5">
        <f>AG29</f>
        <v>0</v>
      </c>
      <c r="AJ35" s="10" t="s">
        <v>19</v>
      </c>
      <c r="AK35" s="75">
        <f>AM29</f>
        <v>0</v>
      </c>
      <c r="AL35" s="10" t="s">
        <v>16</v>
      </c>
      <c r="AM35" s="75">
        <f>AK29</f>
        <v>0</v>
      </c>
      <c r="AN35" s="10" t="s">
        <v>20</v>
      </c>
      <c r="AO35" s="5">
        <f>IF(AG35=0,IF(AI35=0,0,1),1)</f>
        <v>0</v>
      </c>
      <c r="AP35" s="5">
        <f>IF(AG35&gt;AI35,1,0)</f>
        <v>0</v>
      </c>
      <c r="AQ35" s="5">
        <f>AO35-AP35-AR35</f>
        <v>0</v>
      </c>
      <c r="AR35" s="5">
        <f>IF(AG35&lt;AI35,1,0)</f>
        <v>0</v>
      </c>
    </row>
    <row r="36" spans="33:44" ht="12.75">
      <c r="AG36" s="5">
        <f aca="true" t="shared" si="20" ref="AG36:AR36">SUM(AG31:AG35)</f>
        <v>0</v>
      </c>
      <c r="AH36" s="5">
        <f t="shared" si="20"/>
        <v>0</v>
      </c>
      <c r="AI36" s="5">
        <f t="shared" si="20"/>
        <v>0</v>
      </c>
      <c r="AJ36" s="5">
        <f t="shared" si="20"/>
        <v>0</v>
      </c>
      <c r="AK36" s="5">
        <f t="shared" si="20"/>
        <v>0</v>
      </c>
      <c r="AL36" s="5">
        <f t="shared" si="20"/>
        <v>0</v>
      </c>
      <c r="AM36" s="5">
        <f t="shared" si="20"/>
        <v>0</v>
      </c>
      <c r="AN36" s="5">
        <f t="shared" si="20"/>
        <v>0</v>
      </c>
      <c r="AO36" s="5">
        <f t="shared" si="20"/>
        <v>0</v>
      </c>
      <c r="AP36" s="5">
        <f t="shared" si="20"/>
        <v>0</v>
      </c>
      <c r="AQ36" s="5">
        <f t="shared" si="20"/>
        <v>0</v>
      </c>
      <c r="AR36" s="5">
        <f t="shared" si="20"/>
        <v>0</v>
      </c>
    </row>
    <row r="65" ht="12.75">
      <c r="AU65" s="5"/>
    </row>
    <row r="66" ht="12.75">
      <c r="AU66" s="5"/>
    </row>
    <row r="67" ht="12.75">
      <c r="AU67" s="5"/>
    </row>
    <row r="68" ht="12.75">
      <c r="AU68" s="5"/>
    </row>
    <row r="69" spans="46:47" ht="12.75">
      <c r="AT69" s="5"/>
      <c r="AU69" s="5"/>
    </row>
    <row r="70" spans="46:47" ht="12.75">
      <c r="AT70" s="5"/>
      <c r="AU70" s="5"/>
    </row>
    <row r="71" spans="46:47" ht="12.75">
      <c r="AT71" s="5"/>
      <c r="AU71" s="5"/>
    </row>
    <row r="72" spans="46:47" ht="12.75">
      <c r="AT72" s="5"/>
      <c r="AU72" s="5"/>
    </row>
    <row r="73" spans="46:47" ht="12.75">
      <c r="AT73" s="5"/>
      <c r="AU73" s="5"/>
    </row>
    <row r="74" ht="12.75">
      <c r="AT74" s="5"/>
    </row>
    <row r="75" ht="12.75">
      <c r="AT75" s="5"/>
    </row>
    <row r="76" ht="12.75">
      <c r="AT76" s="5"/>
    </row>
    <row r="77" ht="12.75">
      <c r="AT77" s="5"/>
    </row>
  </sheetData>
  <sheetProtection sheet="1" objects="1" scenarios="1" selectLockedCells="1" selectUn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/>
  <colBreaks count="1" manualBreakCount="1">
    <brk id="43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="75" zoomScaleNormal="75" zoomScalePageLayoutView="0" workbookViewId="0" topLeftCell="A1">
      <selection activeCell="A6" sqref="A6:D6"/>
    </sheetView>
  </sheetViews>
  <sheetFormatPr defaultColWidth="12.00390625" defaultRowHeight="12.75"/>
  <cols>
    <col min="1" max="1" width="5.625" style="1" bestFit="1" customWidth="1"/>
    <col min="2" max="2" width="4.625" style="1" bestFit="1" customWidth="1"/>
    <col min="3" max="3" width="5.375" style="1" bestFit="1" customWidth="1"/>
    <col min="4" max="5" width="8.375" style="65" bestFit="1" customWidth="1"/>
    <col min="6" max="8" width="30.625" style="2" customWidth="1"/>
    <col min="9" max="9" width="6.625" style="2" bestFit="1" customWidth="1"/>
    <col min="10" max="12" width="10.00390625" style="2" bestFit="1" customWidth="1"/>
    <col min="13" max="14" width="12.00390625" style="1" customWidth="1"/>
    <col min="15" max="16" width="11.375" style="1" customWidth="1"/>
    <col min="17" max="16384" width="12.00390625" style="1" customWidth="1"/>
  </cols>
  <sheetData>
    <row r="1" spans="1:12" ht="20.25">
      <c r="A1" s="261" t="str">
        <f>Datenblatt!$D$7</f>
        <v>Jugend Europa Pokal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ht="15">
      <c r="L2" s="3"/>
    </row>
    <row r="3" spans="1:12" ht="15.75">
      <c r="A3" s="262" t="s">
        <v>146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15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ht="15">
      <c r="L5" s="3"/>
    </row>
    <row r="6" spans="1:12" ht="15.75">
      <c r="A6" s="259" t="s">
        <v>153</v>
      </c>
      <c r="B6" s="259"/>
      <c r="C6" s="259"/>
      <c r="D6" s="259"/>
      <c r="E6" s="221" t="s">
        <v>139</v>
      </c>
      <c r="F6" s="226" t="s">
        <v>148</v>
      </c>
      <c r="G6" s="221" t="s">
        <v>142</v>
      </c>
      <c r="H6" s="226" t="s">
        <v>150</v>
      </c>
      <c r="L6" s="89"/>
    </row>
    <row r="7" spans="1:8" ht="15.75">
      <c r="A7" s="227"/>
      <c r="B7" s="227"/>
      <c r="C7" s="227"/>
      <c r="D7" s="228"/>
      <c r="E7" s="229" t="s">
        <v>140</v>
      </c>
      <c r="F7" s="226" t="s">
        <v>145</v>
      </c>
      <c r="G7" s="221" t="s">
        <v>143</v>
      </c>
      <c r="H7" s="226" t="s">
        <v>151</v>
      </c>
    </row>
    <row r="8" spans="1:8" ht="15.75">
      <c r="A8" s="227"/>
      <c r="B8" s="227"/>
      <c r="C8" s="227"/>
      <c r="D8" s="228"/>
      <c r="E8" s="229" t="s">
        <v>141</v>
      </c>
      <c r="F8" s="226" t="s">
        <v>149</v>
      </c>
      <c r="G8" s="221" t="s">
        <v>144</v>
      </c>
      <c r="H8" s="226" t="s">
        <v>152</v>
      </c>
    </row>
    <row r="9" spans="1:8" ht="15.75">
      <c r="A9" s="260"/>
      <c r="B9" s="260"/>
      <c r="C9" s="260"/>
      <c r="D9" s="260"/>
      <c r="E9" s="2"/>
      <c r="F9" s="102"/>
      <c r="H9" s="90"/>
    </row>
    <row r="10" spans="1:8" ht="15.75">
      <c r="A10" s="196" t="s">
        <v>138</v>
      </c>
      <c r="B10" s="122"/>
      <c r="C10" s="122"/>
      <c r="D10" s="123"/>
      <c r="E10" s="123"/>
      <c r="F10" s="122"/>
      <c r="G10" s="102"/>
      <c r="H10" s="122"/>
    </row>
    <row r="11" spans="1:12" ht="15.75">
      <c r="A11" s="163" t="s">
        <v>44</v>
      </c>
      <c r="B11" s="163" t="s">
        <v>45</v>
      </c>
      <c r="C11" s="163" t="s">
        <v>113</v>
      </c>
      <c r="D11" s="164" t="s">
        <v>47</v>
      </c>
      <c r="E11" s="164"/>
      <c r="F11" s="165" t="s">
        <v>48</v>
      </c>
      <c r="G11" s="165" t="s">
        <v>49</v>
      </c>
      <c r="H11" s="165" t="s">
        <v>112</v>
      </c>
      <c r="I11" s="163" t="s">
        <v>51</v>
      </c>
      <c r="J11" s="163" t="s">
        <v>9</v>
      </c>
      <c r="K11" s="163" t="s">
        <v>10</v>
      </c>
      <c r="L11" s="103"/>
    </row>
    <row r="12" spans="1:12" ht="15.75">
      <c r="A12" s="64">
        <f>Serienbrief!F2</f>
        <v>1</v>
      </c>
      <c r="B12" s="64">
        <f>Serienbrief!G2</f>
        <v>1</v>
      </c>
      <c r="C12" s="64">
        <v>4</v>
      </c>
      <c r="D12" s="168">
        <f>Serienbrief!I2</f>
        <v>0.3923611111111111</v>
      </c>
      <c r="E12" s="168"/>
      <c r="F12" s="66" t="str">
        <f>Serienbrief!J2</f>
        <v>Oberösterreich</v>
      </c>
      <c r="G12" s="66" t="str">
        <f>Serienbrief!K2</f>
        <v>Schwaben</v>
      </c>
      <c r="H12" s="202" t="str">
        <f>Serienbrief!M2</f>
        <v>Niederösterreich</v>
      </c>
      <c r="I12" s="66"/>
      <c r="J12" s="66"/>
      <c r="K12" s="66"/>
      <c r="L12" s="104"/>
    </row>
    <row r="13" spans="1:12" ht="15.75">
      <c r="A13" s="218">
        <f>Serienbrief!F3</f>
        <v>2</v>
      </c>
      <c r="B13" s="218">
        <v>2</v>
      </c>
      <c r="C13" s="218">
        <v>8</v>
      </c>
      <c r="D13" s="219">
        <v>0.44097222222222227</v>
      </c>
      <c r="E13" s="219"/>
      <c r="F13" s="220" t="str">
        <f>Serienbrief!J3</f>
        <v>Niedersachsen</v>
      </c>
      <c r="G13" s="220" t="str">
        <f>Serienbrief!K3</f>
        <v>Zürich-Schaffhausen</v>
      </c>
      <c r="H13" s="220" t="str">
        <f>Serienbrief!M3</f>
        <v>Rheinland</v>
      </c>
      <c r="I13" s="220"/>
      <c r="J13" s="220"/>
      <c r="K13" s="220"/>
      <c r="L13" s="104"/>
    </row>
    <row r="14" spans="1:12" ht="15.75">
      <c r="A14" s="64">
        <f>Serienbrief!F4</f>
        <v>3</v>
      </c>
      <c r="B14" s="64">
        <f>Serienbrief!G4</f>
        <v>3</v>
      </c>
      <c r="C14" s="64">
        <v>4</v>
      </c>
      <c r="D14" s="168">
        <v>0.4166666666666667</v>
      </c>
      <c r="E14" s="168"/>
      <c r="F14" s="66" t="str">
        <f>Serienbrief!J4</f>
        <v>Niederösterreich</v>
      </c>
      <c r="G14" s="66" t="str">
        <f>Serienbrief!K4</f>
        <v>Rheinland</v>
      </c>
      <c r="H14" s="203" t="str">
        <f>Serienbrief!M4</f>
        <v>Zürich-Schaffhausen</v>
      </c>
      <c r="I14" s="66"/>
      <c r="J14" s="66"/>
      <c r="K14" s="66"/>
      <c r="L14" s="104"/>
    </row>
    <row r="15" spans="1:12" ht="15.75">
      <c r="A15" s="64">
        <f>Serienbrief!F5</f>
        <v>4</v>
      </c>
      <c r="B15" s="64">
        <f>Serienbrief!G5</f>
        <v>4</v>
      </c>
      <c r="C15" s="64">
        <v>4</v>
      </c>
      <c r="D15" s="168">
        <v>0.44097222222222227</v>
      </c>
      <c r="E15" s="168"/>
      <c r="F15" s="66" t="str">
        <f>Serienbrief!J5</f>
        <v>Oberösterreich</v>
      </c>
      <c r="G15" s="66" t="str">
        <f>Serienbrief!K5</f>
        <v>Zürich-Schaffhausen</v>
      </c>
      <c r="H15" s="189" t="str">
        <f>Serienbrief!M5</f>
        <v>Niedersachsen</v>
      </c>
      <c r="I15" s="66"/>
      <c r="J15" s="66"/>
      <c r="K15" s="66"/>
      <c r="L15" s="104"/>
    </row>
    <row r="16" spans="1:12" ht="15.75">
      <c r="A16" s="64">
        <f>Serienbrief!F6</f>
        <v>5</v>
      </c>
      <c r="B16" s="64">
        <f>Serienbrief!G6</f>
        <v>5</v>
      </c>
      <c r="C16" s="64">
        <v>4</v>
      </c>
      <c r="D16" s="168">
        <v>0.46527777777777773</v>
      </c>
      <c r="E16" s="168"/>
      <c r="F16" s="66" t="str">
        <f>Serienbrief!J6</f>
        <v>Schwaben</v>
      </c>
      <c r="G16" s="66" t="str">
        <f>Serienbrief!K6</f>
        <v>Niederösterreich</v>
      </c>
      <c r="H16" s="66" t="str">
        <f>Serienbrief!M6</f>
        <v>Oberösterreich</v>
      </c>
      <c r="I16" s="66"/>
      <c r="J16" s="66"/>
      <c r="K16" s="66"/>
      <c r="L16" s="104"/>
    </row>
    <row r="17" spans="1:12" ht="15.75">
      <c r="A17" s="64">
        <f>Serienbrief!F7</f>
        <v>6</v>
      </c>
      <c r="B17" s="64">
        <f>Serienbrief!G7</f>
        <v>6</v>
      </c>
      <c r="C17" s="64">
        <v>4</v>
      </c>
      <c r="D17" s="168">
        <v>0.4895833333333333</v>
      </c>
      <c r="E17" s="168"/>
      <c r="F17" s="66" t="str">
        <f>Serienbrief!J7</f>
        <v>Niedersachsen</v>
      </c>
      <c r="G17" s="66" t="str">
        <f>Serienbrief!K7</f>
        <v>Rheinland</v>
      </c>
      <c r="H17" s="66" t="str">
        <f>Serienbrief!M7</f>
        <v>Zürich-Schaffhausen</v>
      </c>
      <c r="I17" s="66"/>
      <c r="J17" s="66"/>
      <c r="K17" s="66"/>
      <c r="L17" s="104"/>
    </row>
    <row r="18" spans="1:12" ht="15.75">
      <c r="A18" s="64">
        <f>Serienbrief!F8</f>
        <v>7</v>
      </c>
      <c r="B18" s="64">
        <f>Serienbrief!G8</f>
        <v>7</v>
      </c>
      <c r="C18" s="64">
        <v>4</v>
      </c>
      <c r="D18" s="168">
        <v>0.513888888888889</v>
      </c>
      <c r="E18" s="168"/>
      <c r="F18" s="66" t="str">
        <f>Serienbrief!J8</f>
        <v>Oberösterreich</v>
      </c>
      <c r="G18" s="66" t="str">
        <f>Serienbrief!K8</f>
        <v>Niederösterreich</v>
      </c>
      <c r="H18" s="66" t="str">
        <f>Serienbrief!M8</f>
        <v>Rheinland</v>
      </c>
      <c r="I18" s="66"/>
      <c r="J18" s="66"/>
      <c r="K18" s="66"/>
      <c r="L18" s="104"/>
    </row>
    <row r="19" spans="1:12" ht="15.75">
      <c r="A19" s="216">
        <f>Serienbrief!F9</f>
        <v>8</v>
      </c>
      <c r="B19" s="216">
        <f>Serienbrief!G9</f>
        <v>3</v>
      </c>
      <c r="C19" s="216">
        <v>4</v>
      </c>
      <c r="D19" s="217">
        <v>0.5381944444444444</v>
      </c>
      <c r="E19" s="217"/>
      <c r="F19" s="202" t="str">
        <f>Serienbrief!J9</f>
        <v>Schwaben</v>
      </c>
      <c r="G19" s="202" t="str">
        <f>Serienbrief!K9</f>
        <v>Niedersachsen</v>
      </c>
      <c r="H19" s="202" t="str">
        <f>Serienbrief!M9</f>
        <v>Oberösterreich</v>
      </c>
      <c r="I19" s="66"/>
      <c r="J19" s="66"/>
      <c r="K19" s="66"/>
      <c r="L19" s="104"/>
    </row>
    <row r="20" spans="1:12" ht="15.75">
      <c r="A20" s="64">
        <f>Serienbrief!F10</f>
        <v>9</v>
      </c>
      <c r="B20" s="64">
        <f>Serienbrief!G10</f>
        <v>8</v>
      </c>
      <c r="C20" s="64">
        <v>4</v>
      </c>
      <c r="D20" s="168">
        <v>0.5625</v>
      </c>
      <c r="E20" s="168"/>
      <c r="F20" s="66" t="str">
        <f>Serienbrief!J10</f>
        <v>Zürich-Schaffhausen</v>
      </c>
      <c r="G20" s="66" t="str">
        <f>Serienbrief!K10</f>
        <v>Rheinland</v>
      </c>
      <c r="H20" s="66" t="str">
        <f>Serienbrief!M10</f>
        <v>Niederösterreich</v>
      </c>
      <c r="I20" s="66"/>
      <c r="J20" s="66"/>
      <c r="K20" s="66"/>
      <c r="L20" s="104"/>
    </row>
    <row r="21" spans="1:12" ht="15.75">
      <c r="A21" s="64">
        <f>Serienbrief!F11</f>
        <v>10</v>
      </c>
      <c r="B21" s="64">
        <f>Serienbrief!G11</f>
        <v>9</v>
      </c>
      <c r="C21" s="64">
        <v>4</v>
      </c>
      <c r="D21" s="168">
        <v>0.5868055555555556</v>
      </c>
      <c r="E21" s="168"/>
      <c r="F21" s="66" t="str">
        <f>Serienbrief!J11</f>
        <v>Oberösterreich</v>
      </c>
      <c r="G21" s="66" t="str">
        <f>Serienbrief!K11</f>
        <v>Niedersachsen</v>
      </c>
      <c r="H21" s="66" t="str">
        <f>Serienbrief!M11</f>
        <v>Schwaben</v>
      </c>
      <c r="I21" s="66"/>
      <c r="J21" s="66"/>
      <c r="K21" s="66"/>
      <c r="L21" s="104"/>
    </row>
    <row r="22" spans="1:12" ht="15.75">
      <c r="A22" s="64">
        <f>Serienbrief!F12</f>
        <v>11</v>
      </c>
      <c r="B22" s="64">
        <f>Serienbrief!G12</f>
        <v>10</v>
      </c>
      <c r="C22" s="64">
        <v>4</v>
      </c>
      <c r="D22" s="168">
        <f>Serienbrief!I12</f>
        <v>0.611111111111111</v>
      </c>
      <c r="E22" s="168"/>
      <c r="F22" s="66" t="str">
        <f>Serienbrief!J12</f>
        <v>Zürich-Schaffhausen</v>
      </c>
      <c r="G22" s="66" t="str">
        <f>Serienbrief!K12</f>
        <v>Niederösterreich</v>
      </c>
      <c r="H22" s="66" t="str">
        <f>Serienbrief!M12</f>
        <v>Oberösterreich</v>
      </c>
      <c r="I22" s="66"/>
      <c r="J22" s="66"/>
      <c r="K22" s="66"/>
      <c r="L22" s="104"/>
    </row>
    <row r="23" spans="1:12" ht="15.75">
      <c r="A23" s="64">
        <f>Serienbrief!F13</f>
        <v>12</v>
      </c>
      <c r="B23" s="64">
        <f>Serienbrief!G13</f>
        <v>11</v>
      </c>
      <c r="C23" s="64">
        <v>4</v>
      </c>
      <c r="D23" s="168">
        <f>Serienbrief!I13</f>
        <v>0.635416666666667</v>
      </c>
      <c r="E23" s="168"/>
      <c r="F23" s="66" t="str">
        <f>Serienbrief!J13</f>
        <v>Schwaben</v>
      </c>
      <c r="G23" s="66" t="str">
        <f>Serienbrief!K13</f>
        <v>Rheinland</v>
      </c>
      <c r="H23" s="66" t="str">
        <f>Serienbrief!M13</f>
        <v>Zürich-Schaffhausen</v>
      </c>
      <c r="I23" s="66"/>
      <c r="J23" s="66"/>
      <c r="K23" s="66"/>
      <c r="L23" s="104"/>
    </row>
    <row r="24" spans="1:12" ht="15.75">
      <c r="A24" s="64">
        <f>Serienbrief!F14</f>
        <v>13</v>
      </c>
      <c r="B24" s="64">
        <f>Serienbrief!G14</f>
        <v>12</v>
      </c>
      <c r="C24" s="64">
        <v>4</v>
      </c>
      <c r="D24" s="168">
        <f>Serienbrief!I14</f>
        <v>0.659722222222222</v>
      </c>
      <c r="E24" s="168"/>
      <c r="F24" s="66" t="str">
        <f>Serienbrief!J14</f>
        <v>Niedersachsen</v>
      </c>
      <c r="G24" s="66" t="str">
        <f>Serienbrief!K14</f>
        <v>Niederösterreich</v>
      </c>
      <c r="H24" s="66" t="str">
        <f>Serienbrief!M14</f>
        <v>Schwaben</v>
      </c>
      <c r="I24" s="66"/>
      <c r="J24" s="66"/>
      <c r="K24" s="66"/>
      <c r="L24" s="162"/>
    </row>
    <row r="25" spans="1:12" ht="15.75">
      <c r="A25" s="64">
        <f>Serienbrief!F15</f>
        <v>14</v>
      </c>
      <c r="B25" s="64">
        <f>Serienbrief!G15</f>
        <v>13</v>
      </c>
      <c r="C25" s="64">
        <v>4</v>
      </c>
      <c r="D25" s="168">
        <f>Serienbrief!I15</f>
        <v>0.684027777777778</v>
      </c>
      <c r="E25" s="168"/>
      <c r="F25" s="66" t="str">
        <f>Serienbrief!J15</f>
        <v>Oberösterreich</v>
      </c>
      <c r="G25" s="66" t="str">
        <f>Serienbrief!K15</f>
        <v>Rheinland</v>
      </c>
      <c r="H25" s="66" t="str">
        <f>Serienbrief!M15</f>
        <v>Niedersachsen</v>
      </c>
      <c r="I25" s="66"/>
      <c r="J25" s="66"/>
      <c r="K25" s="66"/>
      <c r="L25" s="162"/>
    </row>
    <row r="26" spans="1:12" ht="16.5" thickBot="1">
      <c r="A26" s="213">
        <f>Serienbrief!F16</f>
        <v>15</v>
      </c>
      <c r="B26" s="213">
        <v>14</v>
      </c>
      <c r="C26" s="213">
        <v>4</v>
      </c>
      <c r="D26" s="214">
        <v>0.7083333333333334</v>
      </c>
      <c r="E26" s="214"/>
      <c r="F26" s="215" t="str">
        <f>Serienbrief!J16</f>
        <v>Schwaben</v>
      </c>
      <c r="G26" s="215" t="str">
        <f>Serienbrief!K16</f>
        <v>Zürich-Schaffhausen</v>
      </c>
      <c r="H26" s="215" t="str">
        <f>Serienbrief!M16</f>
        <v>Niedersachsen</v>
      </c>
      <c r="I26" s="195"/>
      <c r="J26" s="195"/>
      <c r="K26" s="195"/>
      <c r="L26" s="162"/>
    </row>
    <row r="27" spans="1:12" ht="15.75">
      <c r="A27" s="163" t="s">
        <v>44</v>
      </c>
      <c r="B27" s="163" t="s">
        <v>45</v>
      </c>
      <c r="C27" s="163" t="s">
        <v>113</v>
      </c>
      <c r="D27" s="164" t="s">
        <v>47</v>
      </c>
      <c r="E27" s="164"/>
      <c r="F27" s="165" t="s">
        <v>48</v>
      </c>
      <c r="G27" s="165" t="s">
        <v>49</v>
      </c>
      <c r="H27" s="165" t="s">
        <v>112</v>
      </c>
      <c r="I27" s="163" t="s">
        <v>51</v>
      </c>
      <c r="J27" s="163" t="s">
        <v>9</v>
      </c>
      <c r="K27" s="163" t="s">
        <v>10</v>
      </c>
      <c r="L27" s="163" t="s">
        <v>53</v>
      </c>
    </row>
    <row r="28" spans="1:12" ht="15.75">
      <c r="A28" s="64">
        <v>31</v>
      </c>
      <c r="B28" s="64">
        <v>14</v>
      </c>
      <c r="C28" s="64">
        <v>4</v>
      </c>
      <c r="D28" s="168">
        <v>0.7326388888888888</v>
      </c>
      <c r="E28" s="168" t="s">
        <v>118</v>
      </c>
      <c r="F28" s="66" t="s">
        <v>114</v>
      </c>
      <c r="G28" s="66" t="s">
        <v>117</v>
      </c>
      <c r="H28" s="66" t="s">
        <v>120</v>
      </c>
      <c r="I28" s="190"/>
      <c r="J28" s="190"/>
      <c r="K28" s="190"/>
      <c r="L28" s="190"/>
    </row>
    <row r="29" spans="1:12" ht="15.75">
      <c r="A29" s="64">
        <v>32</v>
      </c>
      <c r="B29" s="64">
        <v>14</v>
      </c>
      <c r="C29" s="64">
        <v>4</v>
      </c>
      <c r="D29" s="168">
        <v>0.7326388888888888</v>
      </c>
      <c r="E29" s="168" t="s">
        <v>119</v>
      </c>
      <c r="F29" s="66" t="s">
        <v>115</v>
      </c>
      <c r="G29" s="66" t="s">
        <v>116</v>
      </c>
      <c r="H29" s="66" t="s">
        <v>121</v>
      </c>
      <c r="I29" s="190"/>
      <c r="J29" s="190"/>
      <c r="K29" s="190"/>
      <c r="L29" s="190"/>
    </row>
    <row r="30" spans="1:12" ht="15.75">
      <c r="A30" s="154"/>
      <c r="B30" s="154"/>
      <c r="C30" s="154"/>
      <c r="D30" s="166"/>
      <c r="E30" s="166"/>
      <c r="F30" s="162"/>
      <c r="G30" s="162"/>
      <c r="H30" s="162"/>
      <c r="I30" s="162"/>
      <c r="J30" s="162"/>
      <c r="K30" s="162"/>
      <c r="L30" s="162"/>
    </row>
    <row r="31" spans="1:16" ht="15.75">
      <c r="A31" s="263" t="s">
        <v>76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P31" s="1">
        <f>IF(O31=0,"",O31)</f>
      </c>
    </row>
    <row r="32" spans="1:12" ht="15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</row>
    <row r="33" spans="1:16" ht="15.75">
      <c r="A33" s="260" t="s">
        <v>122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P33" s="1">
        <f aca="true" t="shared" si="0" ref="P33:P39">IF(O33=0,"",O33)</f>
      </c>
    </row>
    <row r="34" spans="1:16" ht="15.75">
      <c r="A34" s="260" t="s">
        <v>123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P34" s="1">
        <f t="shared" si="0"/>
      </c>
    </row>
    <row r="35" spans="1:16" ht="15.75">
      <c r="A35" s="260" t="s">
        <v>124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P35" s="1">
        <f t="shared" si="0"/>
      </c>
    </row>
    <row r="36" spans="1:16" ht="15.75">
      <c r="A36" s="260" t="s">
        <v>125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P36" s="1">
        <f t="shared" si="0"/>
      </c>
    </row>
    <row r="37" spans="1:16" ht="15.75">
      <c r="A37" s="2" t="s">
        <v>126</v>
      </c>
      <c r="B37" s="2"/>
      <c r="C37" s="2"/>
      <c r="D37" s="2"/>
      <c r="E37" s="2"/>
      <c r="P37" s="1">
        <f t="shared" si="0"/>
      </c>
    </row>
    <row r="38" spans="1:16" ht="15.75">
      <c r="A38" s="260" t="s">
        <v>127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P38" s="1">
        <f t="shared" si="0"/>
      </c>
    </row>
    <row r="39" spans="1:16" ht="15.75">
      <c r="A39" s="260" t="str">
        <f>IF(Datenblatt!A32&gt;1,Datenblatt!A32," ")</f>
        <v> 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P39" s="1">
        <f t="shared" si="0"/>
      </c>
    </row>
    <row r="40" spans="1:12" ht="15.75">
      <c r="A40" s="2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</row>
  </sheetData>
  <sheetProtection/>
  <mergeCells count="12">
    <mergeCell ref="A34:L34"/>
    <mergeCell ref="A40:L40"/>
    <mergeCell ref="A38:L38"/>
    <mergeCell ref="A39:L39"/>
    <mergeCell ref="A35:L35"/>
    <mergeCell ref="A36:L36"/>
    <mergeCell ref="A6:D6"/>
    <mergeCell ref="A9:D9"/>
    <mergeCell ref="A1:L1"/>
    <mergeCell ref="A3:L3"/>
    <mergeCell ref="A31:L31"/>
    <mergeCell ref="A33:L33"/>
  </mergeCells>
  <printOptions horizontalCentered="1"/>
  <pageMargins left="0.56" right="0.5905511811023623" top="0.33" bottom="0.29" header="0.17" footer="0.16"/>
  <pageSetup fitToHeight="1" fitToWidth="1" horizontalDpi="600" verticalDpi="6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2"/>
  <sheetViews>
    <sheetView zoomScalePageLayoutView="0" workbookViewId="0" topLeftCell="A1">
      <selection activeCell="AB23" sqref="AB23"/>
    </sheetView>
  </sheetViews>
  <sheetFormatPr defaultColWidth="11.00390625" defaultRowHeight="12.75"/>
  <cols>
    <col min="1" max="1" width="5.75390625" style="0" customWidth="1"/>
    <col min="2" max="2" width="22.75390625" style="60" customWidth="1"/>
    <col min="3" max="3" width="1.625" style="60" bestFit="1" customWidth="1"/>
    <col min="4" max="4" width="22.75390625" style="60" customWidth="1"/>
    <col min="5" max="5" width="2.625" style="61" bestFit="1" customWidth="1"/>
    <col min="6" max="6" width="1.75390625" style="62" bestFit="1" customWidth="1"/>
    <col min="7" max="7" width="2.625" style="60" bestFit="1" customWidth="1"/>
    <col min="8" max="8" width="2.375" style="61" bestFit="1" customWidth="1"/>
    <col min="9" max="9" width="3.75390625" style="61" customWidth="1"/>
    <col min="10" max="10" width="1.75390625" style="62" bestFit="1" customWidth="1"/>
    <col min="11" max="11" width="3.75390625" style="63" customWidth="1"/>
    <col min="12" max="12" width="1.75390625" style="63" bestFit="1" customWidth="1"/>
    <col min="13" max="13" width="3.75390625" style="61" customWidth="1"/>
    <col min="14" max="14" width="1.75390625" style="62" bestFit="1" customWidth="1"/>
    <col min="15" max="15" width="3.75390625" style="63" customWidth="1"/>
    <col min="16" max="16" width="1.625" style="63" bestFit="1" customWidth="1"/>
    <col min="17" max="20" width="3.75390625" style="63" customWidth="1"/>
    <col min="21" max="21" width="3.25390625" style="60" customWidth="1"/>
    <col min="22" max="22" width="19.625" style="60" bestFit="1" customWidth="1"/>
    <col min="23" max="23" width="3.75390625" style="60" bestFit="1" customWidth="1"/>
    <col min="24" max="26" width="2.375" style="60" customWidth="1"/>
    <col min="27" max="27" width="3.25390625" style="60" bestFit="1" customWidth="1"/>
    <col min="28" max="28" width="1.75390625" style="60" customWidth="1"/>
    <col min="29" max="29" width="3.375" style="60" bestFit="1" customWidth="1"/>
    <col min="30" max="30" width="4.375" style="60" bestFit="1" customWidth="1"/>
    <col min="31" max="31" width="4.75390625" style="60" customWidth="1"/>
    <col min="32" max="32" width="1.75390625" style="60" customWidth="1"/>
    <col min="33" max="34" width="5.00390625" style="60" customWidth="1"/>
    <col min="35" max="35" width="4.25390625" style="60" customWidth="1"/>
    <col min="37" max="38" width="0" style="0" hidden="1" customWidth="1"/>
  </cols>
  <sheetData>
    <row r="1" spans="5:35" s="60" customFormat="1" ht="13.5">
      <c r="E1" s="61"/>
      <c r="F1" s="62"/>
      <c r="H1" s="61"/>
      <c r="I1" s="61"/>
      <c r="J1" s="62"/>
      <c r="K1" s="63"/>
      <c r="L1" s="63"/>
      <c r="M1" s="61"/>
      <c r="N1" s="62"/>
      <c r="O1" s="63"/>
      <c r="P1" s="63"/>
      <c r="Q1" s="63"/>
      <c r="R1" s="63"/>
      <c r="S1" s="63"/>
      <c r="T1" s="63"/>
      <c r="AI1" s="61">
        <f>Datenblatt!D1</f>
        <v>0</v>
      </c>
    </row>
    <row r="2" spans="3:35" s="60" customFormat="1" ht="26.25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85"/>
      <c r="W2" s="105"/>
      <c r="X2" s="105"/>
      <c r="Y2" s="85" t="str">
        <f>Datenblatt!D7</f>
        <v>Jugend Europa Pokal</v>
      </c>
      <c r="Z2" s="105"/>
      <c r="AI2" s="61">
        <f>Datenblatt!D2</f>
        <v>0</v>
      </c>
    </row>
    <row r="3" spans="5:35" s="60" customFormat="1" ht="14.25">
      <c r="E3" s="61"/>
      <c r="F3" s="62"/>
      <c r="H3" s="61"/>
      <c r="I3" s="61"/>
      <c r="J3" s="62"/>
      <c r="K3" s="63"/>
      <c r="L3" s="63"/>
      <c r="M3" s="61"/>
      <c r="N3" s="62"/>
      <c r="O3" s="63"/>
      <c r="P3" s="63"/>
      <c r="Q3" s="63"/>
      <c r="R3" s="63"/>
      <c r="S3" s="63"/>
      <c r="T3" s="63"/>
      <c r="AI3" s="61">
        <f>Datenblatt!D3</f>
        <v>0</v>
      </c>
    </row>
    <row r="4" spans="5:35" s="60" customFormat="1" ht="26.25">
      <c r="E4" s="61"/>
      <c r="F4" s="85"/>
      <c r="G4" s="85"/>
      <c r="H4" s="85" t="s">
        <v>65</v>
      </c>
      <c r="I4" s="85"/>
      <c r="J4" s="85"/>
      <c r="K4" s="267">
        <f>Datenblatt!D8</f>
        <v>43015</v>
      </c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84"/>
      <c r="X4" s="84"/>
      <c r="Y4" s="84"/>
      <c r="Z4" s="84"/>
      <c r="AA4" s="84"/>
      <c r="AI4" s="61">
        <f>Datenblatt!D4</f>
        <v>0</v>
      </c>
    </row>
    <row r="5" spans="5:35" s="60" customFormat="1" ht="14.25">
      <c r="E5" s="61"/>
      <c r="F5" s="62"/>
      <c r="H5" s="61"/>
      <c r="I5" s="61"/>
      <c r="J5" s="62"/>
      <c r="K5" s="63"/>
      <c r="L5" s="63"/>
      <c r="M5" s="61"/>
      <c r="N5" s="62"/>
      <c r="O5" s="63"/>
      <c r="P5" s="63"/>
      <c r="Q5" s="63"/>
      <c r="R5" s="63"/>
      <c r="S5" s="63"/>
      <c r="T5" s="63"/>
      <c r="AI5" s="61">
        <f>Datenblatt!D5</f>
        <v>0</v>
      </c>
    </row>
    <row r="6" spans="2:37" s="60" customFormat="1" ht="15.75">
      <c r="B6" s="86" t="str">
        <f>Datenblatt!A12</f>
        <v>Jugend U 14 männlich Vorrunde Gruppe B</v>
      </c>
      <c r="H6" s="61"/>
      <c r="I6" s="61"/>
      <c r="J6" s="62"/>
      <c r="K6" s="63"/>
      <c r="L6" s="63"/>
      <c r="M6" s="61"/>
      <c r="N6" s="62"/>
      <c r="O6" s="63"/>
      <c r="P6" s="63"/>
      <c r="Q6" s="63"/>
      <c r="R6" s="63"/>
      <c r="S6" s="63"/>
      <c r="T6" s="63"/>
      <c r="AJ6"/>
      <c r="AK6"/>
    </row>
    <row r="7" spans="8:37" s="60" customFormat="1" ht="18">
      <c r="H7" s="61"/>
      <c r="I7" s="61"/>
      <c r="J7" s="62"/>
      <c r="K7" s="63"/>
      <c r="L7" s="63"/>
      <c r="M7" s="61"/>
      <c r="N7" s="62"/>
      <c r="O7" s="63"/>
      <c r="P7" s="63"/>
      <c r="Q7" s="63"/>
      <c r="R7" s="63"/>
      <c r="S7" s="63"/>
      <c r="T7" s="63"/>
      <c r="U7" s="108" t="str">
        <f>Eintrag!AA10</f>
        <v>Tabelle:</v>
      </c>
      <c r="AJ7"/>
      <c r="AK7"/>
    </row>
    <row r="8" spans="2:36" s="60" customFormat="1" ht="13.5">
      <c r="B8" s="60" t="str">
        <f>Eintrag!B11</f>
        <v>Oberösterreich</v>
      </c>
      <c r="C8" s="60" t="str">
        <f>Eintrag!C11</f>
        <v>:</v>
      </c>
      <c r="D8" s="60" t="str">
        <f>Eintrag!D11</f>
        <v>Schwaben</v>
      </c>
      <c r="E8" s="60">
        <f>Eintrag!E11</f>
        <v>0</v>
      </c>
      <c r="F8" s="60" t="str">
        <f>Eintrag!F11</f>
        <v>/</v>
      </c>
      <c r="G8" s="60">
        <f>Eintrag!G11</f>
        <v>0</v>
      </c>
      <c r="H8" s="61" t="str">
        <f>Eintrag!M11</f>
        <v>[</v>
      </c>
      <c r="I8" s="61">
        <v>0</v>
      </c>
      <c r="J8" s="61" t="str">
        <f>Eintrag!O11</f>
        <v>:</v>
      </c>
      <c r="K8" s="61">
        <f>Eintrag!P11</f>
        <v>0</v>
      </c>
      <c r="L8" s="61" t="str">
        <f>Eintrag!Q11</f>
        <v>,</v>
      </c>
      <c r="M8" s="61">
        <f>Eintrag!R11</f>
        <v>0</v>
      </c>
      <c r="N8" s="61" t="str">
        <f>Eintrag!S11</f>
        <v>:</v>
      </c>
      <c r="O8" s="61">
        <f>Eintrag!T11</f>
        <v>0</v>
      </c>
      <c r="P8" s="63" t="str">
        <f>Eintrag!Y11</f>
        <v>]</v>
      </c>
      <c r="Q8" s="63"/>
      <c r="R8" s="63"/>
      <c r="S8" s="63"/>
      <c r="T8" s="63"/>
      <c r="W8" s="87" t="s">
        <v>30</v>
      </c>
      <c r="X8" s="87" t="s">
        <v>31</v>
      </c>
      <c r="Y8" s="87" t="s">
        <v>32</v>
      </c>
      <c r="Z8" s="87" t="s">
        <v>33</v>
      </c>
      <c r="AA8" s="268" t="s">
        <v>7</v>
      </c>
      <c r="AB8" s="268"/>
      <c r="AC8" s="268"/>
      <c r="AD8" s="268"/>
      <c r="AE8" s="268" t="s">
        <v>34</v>
      </c>
      <c r="AF8" s="268"/>
      <c r="AG8" s="268"/>
      <c r="AH8" s="268"/>
      <c r="AI8" s="87"/>
      <c r="AJ8" s="109" t="str">
        <f>Eintrag!AP11</f>
        <v>Satzquotient</v>
      </c>
    </row>
    <row r="9" spans="2:36" s="60" customFormat="1" ht="13.5">
      <c r="B9" s="60" t="str">
        <f>Eintrag!B12</f>
        <v>Niedersachsen</v>
      </c>
      <c r="C9" s="60" t="str">
        <f>Eintrag!C12</f>
        <v>:</v>
      </c>
      <c r="D9" s="60" t="str">
        <f>Eintrag!D12</f>
        <v>Zürich-Schaffhausen</v>
      </c>
      <c r="E9" s="60">
        <f>Eintrag!E12</f>
        <v>0</v>
      </c>
      <c r="F9" s="60" t="str">
        <f>Eintrag!F12</f>
        <v>/</v>
      </c>
      <c r="G9" s="60">
        <f>Eintrag!G12</f>
        <v>0</v>
      </c>
      <c r="H9" s="61" t="str">
        <f>Eintrag!M12</f>
        <v>[</v>
      </c>
      <c r="I9" s="61">
        <v>0</v>
      </c>
      <c r="J9" s="61" t="str">
        <f>Eintrag!O12</f>
        <v>:</v>
      </c>
      <c r="K9" s="61">
        <f>Eintrag!P12</f>
        <v>0</v>
      </c>
      <c r="L9" s="61" t="str">
        <f>Eintrag!Q12</f>
        <v>,</v>
      </c>
      <c r="M9" s="61">
        <f>Eintrag!R12</f>
        <v>0</v>
      </c>
      <c r="N9" s="61" t="str">
        <f>Eintrag!S12</f>
        <v>:</v>
      </c>
      <c r="O9" s="61">
        <f>Eintrag!T12</f>
        <v>0</v>
      </c>
      <c r="P9" s="63" t="str">
        <f>Eintrag!Y12</f>
        <v>]</v>
      </c>
      <c r="Q9" s="63"/>
      <c r="R9" s="63"/>
      <c r="S9" s="63"/>
      <c r="T9" s="63"/>
      <c r="W9" s="87"/>
      <c r="X9" s="87"/>
      <c r="Y9" s="87"/>
      <c r="Z9" s="87"/>
      <c r="AA9" s="87" t="s">
        <v>36</v>
      </c>
      <c r="AB9" s="87"/>
      <c r="AC9" s="87" t="s">
        <v>37</v>
      </c>
      <c r="AD9" s="87" t="s">
        <v>66</v>
      </c>
      <c r="AE9" s="87" t="s">
        <v>36</v>
      </c>
      <c r="AF9" s="87"/>
      <c r="AG9" s="87" t="s">
        <v>37</v>
      </c>
      <c r="AH9" s="87" t="s">
        <v>66</v>
      </c>
      <c r="AI9" s="110" t="s">
        <v>11</v>
      </c>
      <c r="AJ9" s="109">
        <f>Eintrag!AP12</f>
        <v>0</v>
      </c>
    </row>
    <row r="10" spans="2:36" s="60" customFormat="1" ht="13.5">
      <c r="B10" s="60" t="str">
        <f>Eintrag!B13</f>
        <v>Niederösterreich</v>
      </c>
      <c r="C10" s="60" t="str">
        <f>Eintrag!C13</f>
        <v>:</v>
      </c>
      <c r="D10" s="60" t="str">
        <f>Eintrag!D13</f>
        <v>Rheinland</v>
      </c>
      <c r="E10" s="60">
        <f>Eintrag!E13</f>
        <v>0</v>
      </c>
      <c r="F10" s="60" t="str">
        <f>Eintrag!F13</f>
        <v>/</v>
      </c>
      <c r="G10" s="60">
        <f>Eintrag!G13</f>
        <v>0</v>
      </c>
      <c r="H10" s="61" t="str">
        <f>Eintrag!M13</f>
        <v>[</v>
      </c>
      <c r="I10" s="61">
        <v>0</v>
      </c>
      <c r="J10" s="61" t="str">
        <f>Eintrag!O13</f>
        <v>:</v>
      </c>
      <c r="K10" s="61">
        <f>Eintrag!P13</f>
        <v>0</v>
      </c>
      <c r="L10" s="61" t="str">
        <f>Eintrag!Q13</f>
        <v>,</v>
      </c>
      <c r="M10" s="61">
        <f>Eintrag!R13</f>
        <v>0</v>
      </c>
      <c r="N10" s="61" t="str">
        <f>Eintrag!S13</f>
        <v>:</v>
      </c>
      <c r="O10" s="61">
        <f>Eintrag!T13</f>
        <v>0</v>
      </c>
      <c r="P10" s="63" t="str">
        <f>Eintrag!Y13</f>
        <v>]</v>
      </c>
      <c r="Q10" s="63"/>
      <c r="R10" s="63"/>
      <c r="S10" s="63"/>
      <c r="T10" s="63"/>
      <c r="U10" s="60" t="str">
        <f>Eintrag!AA13</f>
        <v>1.</v>
      </c>
      <c r="V10" s="60" t="str">
        <f>Eintrag!AB13</f>
        <v>Oberösterreich</v>
      </c>
      <c r="W10" s="62">
        <f>Eintrag!AC13</f>
        <v>0</v>
      </c>
      <c r="X10" s="62">
        <f>Eintrag!AD13</f>
        <v>0</v>
      </c>
      <c r="Y10" s="62">
        <f>Eintrag!AE13</f>
        <v>0</v>
      </c>
      <c r="Z10" s="62">
        <f>Eintrag!AF13</f>
        <v>0</v>
      </c>
      <c r="AA10" s="61">
        <f>Eintrag!AG13</f>
        <v>0</v>
      </c>
      <c r="AB10" s="62" t="str">
        <f>Eintrag!AH13</f>
        <v>/</v>
      </c>
      <c r="AC10" s="63">
        <f>Eintrag!AI13</f>
        <v>0</v>
      </c>
      <c r="AD10" s="61">
        <f>Eintrag!AJ13</f>
        <v>0</v>
      </c>
      <c r="AE10" s="61">
        <f>Eintrag!AK13</f>
        <v>0</v>
      </c>
      <c r="AF10" s="62" t="str">
        <f>Eintrag!AL13</f>
        <v>:</v>
      </c>
      <c r="AG10" s="63">
        <f>Eintrag!AM13</f>
        <v>0</v>
      </c>
      <c r="AH10" s="61">
        <f>Eintrag!AN13</f>
        <v>0</v>
      </c>
      <c r="AI10" s="111">
        <f>Eintrag!AO13</f>
        <v>0</v>
      </c>
      <c r="AJ10" s="109" t="e">
        <f>Eintrag!AP13</f>
        <v>#DIV/0!</v>
      </c>
    </row>
    <row r="11" spans="2:36" s="60" customFormat="1" ht="13.5">
      <c r="B11" s="60" t="str">
        <f>Eintrag!B14</f>
        <v>Oberösterreich</v>
      </c>
      <c r="C11" s="60" t="str">
        <f>Eintrag!C14</f>
        <v>:</v>
      </c>
      <c r="D11" s="60" t="str">
        <f>Eintrag!D14</f>
        <v>Zürich-Schaffhausen</v>
      </c>
      <c r="E11" s="60">
        <f>Eintrag!E14</f>
        <v>0</v>
      </c>
      <c r="F11" s="60" t="str">
        <f>Eintrag!F14</f>
        <v>/</v>
      </c>
      <c r="G11" s="60">
        <f>Eintrag!G14</f>
        <v>0</v>
      </c>
      <c r="H11" s="61" t="str">
        <f>Eintrag!M14</f>
        <v>[</v>
      </c>
      <c r="I11" s="61">
        <v>0</v>
      </c>
      <c r="J11" s="61" t="str">
        <f>Eintrag!O14</f>
        <v>:</v>
      </c>
      <c r="K11" s="61">
        <f>Eintrag!P14</f>
        <v>0</v>
      </c>
      <c r="L11" s="61" t="str">
        <f>Eintrag!Q14</f>
        <v>,</v>
      </c>
      <c r="M11" s="61">
        <f>Eintrag!R14</f>
        <v>0</v>
      </c>
      <c r="N11" s="61" t="str">
        <f>Eintrag!S14</f>
        <v>:</v>
      </c>
      <c r="O11" s="61">
        <f>Eintrag!T14</f>
        <v>0</v>
      </c>
      <c r="P11" s="63" t="str">
        <f>Eintrag!Y14</f>
        <v>]</v>
      </c>
      <c r="Q11" s="63"/>
      <c r="R11" s="63"/>
      <c r="S11" s="63"/>
      <c r="T11" s="63"/>
      <c r="U11" s="60" t="str">
        <f>Eintrag!AA14</f>
        <v>2.</v>
      </c>
      <c r="V11" s="60" t="str">
        <f>Eintrag!AB14</f>
        <v>Schwaben</v>
      </c>
      <c r="W11" s="62">
        <f>Eintrag!AC14</f>
        <v>0</v>
      </c>
      <c r="X11" s="62">
        <f>Eintrag!AD14</f>
        <v>0</v>
      </c>
      <c r="Y11" s="62">
        <f>Eintrag!AE14</f>
        <v>0</v>
      </c>
      <c r="Z11" s="62">
        <f>Eintrag!AF14</f>
        <v>0</v>
      </c>
      <c r="AA11" s="61">
        <f>Eintrag!AG14</f>
        <v>0</v>
      </c>
      <c r="AB11" s="62" t="str">
        <f>Eintrag!AH14</f>
        <v>/</v>
      </c>
      <c r="AC11" s="63">
        <f>Eintrag!AI14</f>
        <v>0</v>
      </c>
      <c r="AD11" s="61">
        <f>Eintrag!AJ14</f>
        <v>0</v>
      </c>
      <c r="AE11" s="61">
        <f>Eintrag!AK14</f>
        <v>0</v>
      </c>
      <c r="AF11" s="62" t="str">
        <f>Eintrag!AL14</f>
        <v>:</v>
      </c>
      <c r="AG11" s="63">
        <f>Eintrag!AM14</f>
        <v>0</v>
      </c>
      <c r="AH11" s="61">
        <f>Eintrag!AN14</f>
        <v>0</v>
      </c>
      <c r="AI11" s="111">
        <f>Eintrag!AO14</f>
        <v>0</v>
      </c>
      <c r="AJ11" s="109" t="e">
        <f>Eintrag!AP14</f>
        <v>#DIV/0!</v>
      </c>
    </row>
    <row r="12" spans="2:36" s="60" customFormat="1" ht="13.5">
      <c r="B12" s="60" t="str">
        <f>Eintrag!B15</f>
        <v>Schwaben</v>
      </c>
      <c r="C12" s="60" t="str">
        <f>Eintrag!C15</f>
        <v>:</v>
      </c>
      <c r="D12" s="60" t="str">
        <f>Eintrag!D15</f>
        <v>Niederösterreich</v>
      </c>
      <c r="E12" s="60">
        <f>Eintrag!E15</f>
        <v>0</v>
      </c>
      <c r="F12" s="60" t="str">
        <f>Eintrag!F15</f>
        <v>/</v>
      </c>
      <c r="G12" s="60">
        <f>Eintrag!G15</f>
        <v>0</v>
      </c>
      <c r="H12" s="61" t="str">
        <f>Eintrag!M15</f>
        <v>[</v>
      </c>
      <c r="I12" s="61">
        <v>0</v>
      </c>
      <c r="J12" s="61" t="str">
        <f>Eintrag!O15</f>
        <v>:</v>
      </c>
      <c r="K12" s="61">
        <f>Eintrag!P15</f>
        <v>0</v>
      </c>
      <c r="L12" s="61" t="str">
        <f>Eintrag!Q15</f>
        <v>,</v>
      </c>
      <c r="M12" s="61">
        <f>Eintrag!R15</f>
        <v>0</v>
      </c>
      <c r="N12" s="61" t="str">
        <f>Eintrag!S15</f>
        <v>:</v>
      </c>
      <c r="O12" s="61">
        <f>Eintrag!T15</f>
        <v>0</v>
      </c>
      <c r="P12" s="63" t="str">
        <f>Eintrag!Y15</f>
        <v>]</v>
      </c>
      <c r="Q12" s="63"/>
      <c r="R12" s="63"/>
      <c r="S12" s="63"/>
      <c r="T12" s="63"/>
      <c r="U12" s="60" t="str">
        <f>Eintrag!AA15</f>
        <v>3.</v>
      </c>
      <c r="V12" s="60" t="str">
        <f>Eintrag!AB15</f>
        <v>Niedersachsen</v>
      </c>
      <c r="W12" s="62">
        <f>Eintrag!AC15</f>
        <v>0</v>
      </c>
      <c r="X12" s="62">
        <f>Eintrag!AD15</f>
        <v>0</v>
      </c>
      <c r="Y12" s="62">
        <f>Eintrag!AE15</f>
        <v>0</v>
      </c>
      <c r="Z12" s="62">
        <f>Eintrag!AF15</f>
        <v>0</v>
      </c>
      <c r="AA12" s="61">
        <f>Eintrag!AG15</f>
        <v>0</v>
      </c>
      <c r="AB12" s="62" t="str">
        <f>Eintrag!AH15</f>
        <v>/</v>
      </c>
      <c r="AC12" s="63">
        <f>Eintrag!AI15</f>
        <v>0</v>
      </c>
      <c r="AD12" s="61">
        <f>Eintrag!AJ15</f>
        <v>0</v>
      </c>
      <c r="AE12" s="61">
        <f>Eintrag!AK15</f>
        <v>0</v>
      </c>
      <c r="AF12" s="62" t="str">
        <f>Eintrag!AL15</f>
        <v>:</v>
      </c>
      <c r="AG12" s="63">
        <f>Eintrag!AM15</f>
        <v>0</v>
      </c>
      <c r="AH12" s="61">
        <f>Eintrag!AN15</f>
        <v>0</v>
      </c>
      <c r="AI12" s="111">
        <f>Eintrag!AO15</f>
        <v>0</v>
      </c>
      <c r="AJ12" s="109" t="e">
        <f>Eintrag!AP15</f>
        <v>#DIV/0!</v>
      </c>
    </row>
    <row r="13" spans="2:36" s="60" customFormat="1" ht="13.5">
      <c r="B13" s="60" t="str">
        <f>Eintrag!B16</f>
        <v>Niedersachsen</v>
      </c>
      <c r="C13" s="60" t="str">
        <f>Eintrag!C16</f>
        <v>:</v>
      </c>
      <c r="D13" s="60" t="str">
        <f>Eintrag!D16</f>
        <v>Rheinland</v>
      </c>
      <c r="E13" s="60">
        <f>Eintrag!E16</f>
        <v>0</v>
      </c>
      <c r="F13" s="60" t="str">
        <f>Eintrag!F16</f>
        <v>/</v>
      </c>
      <c r="G13" s="60">
        <f>Eintrag!G16</f>
        <v>0</v>
      </c>
      <c r="H13" s="61" t="str">
        <f>Eintrag!M16</f>
        <v>[</v>
      </c>
      <c r="I13" s="61">
        <v>0</v>
      </c>
      <c r="J13" s="61" t="str">
        <f>Eintrag!O16</f>
        <v>:</v>
      </c>
      <c r="K13" s="61">
        <f>Eintrag!P16</f>
        <v>0</v>
      </c>
      <c r="L13" s="61" t="str">
        <f>Eintrag!Q16</f>
        <v>,</v>
      </c>
      <c r="M13" s="61">
        <f>Eintrag!R16</f>
        <v>0</v>
      </c>
      <c r="N13" s="61" t="str">
        <f>Eintrag!S16</f>
        <v>:</v>
      </c>
      <c r="O13" s="61">
        <f>Eintrag!T16</f>
        <v>0</v>
      </c>
      <c r="P13" s="63" t="str">
        <f>Eintrag!Y16</f>
        <v>]</v>
      </c>
      <c r="Q13" s="63"/>
      <c r="R13" s="63"/>
      <c r="S13" s="63"/>
      <c r="T13" s="63"/>
      <c r="U13" s="60" t="str">
        <f>Eintrag!AA16</f>
        <v>4.</v>
      </c>
      <c r="V13" s="60" t="str">
        <f>Eintrag!AB16</f>
        <v>Zürich-Schaffhausen</v>
      </c>
      <c r="W13" s="62">
        <f>Eintrag!AC16</f>
        <v>0</v>
      </c>
      <c r="X13" s="62">
        <f>Eintrag!AD16</f>
        <v>0</v>
      </c>
      <c r="Y13" s="62">
        <f>Eintrag!AE16</f>
        <v>0</v>
      </c>
      <c r="Z13" s="62">
        <f>Eintrag!AF16</f>
        <v>0</v>
      </c>
      <c r="AA13" s="61">
        <f>Eintrag!AG16</f>
        <v>0</v>
      </c>
      <c r="AB13" s="62" t="str">
        <f>Eintrag!AH16</f>
        <v>/</v>
      </c>
      <c r="AC13" s="63">
        <f>Eintrag!AI16</f>
        <v>0</v>
      </c>
      <c r="AD13" s="61">
        <f>Eintrag!AJ16</f>
        <v>0</v>
      </c>
      <c r="AE13" s="61">
        <f>Eintrag!AK16</f>
        <v>0</v>
      </c>
      <c r="AF13" s="62" t="str">
        <f>Eintrag!AL16</f>
        <v>:</v>
      </c>
      <c r="AG13" s="63">
        <f>Eintrag!AM16</f>
        <v>0</v>
      </c>
      <c r="AH13" s="61">
        <f>Eintrag!AN16</f>
        <v>0</v>
      </c>
      <c r="AI13" s="111">
        <f>Eintrag!AO16</f>
        <v>0</v>
      </c>
      <c r="AJ13" s="109" t="e">
        <f>Eintrag!AP16</f>
        <v>#DIV/0!</v>
      </c>
    </row>
    <row r="14" spans="2:36" s="60" customFormat="1" ht="13.5">
      <c r="B14" s="60" t="str">
        <f>Eintrag!B17</f>
        <v>Oberösterreich</v>
      </c>
      <c r="C14" s="60" t="str">
        <f>Eintrag!C17</f>
        <v>:</v>
      </c>
      <c r="D14" s="60" t="str">
        <f>Eintrag!D17</f>
        <v>Niederösterreich</v>
      </c>
      <c r="E14" s="60">
        <f>Eintrag!E17</f>
        <v>0</v>
      </c>
      <c r="F14" s="60" t="str">
        <f>Eintrag!F17</f>
        <v>/</v>
      </c>
      <c r="G14" s="60">
        <f>Eintrag!G17</f>
        <v>0</v>
      </c>
      <c r="H14" s="61" t="str">
        <f>Eintrag!M17</f>
        <v>[</v>
      </c>
      <c r="I14" s="61">
        <v>0</v>
      </c>
      <c r="J14" s="61" t="str">
        <f>Eintrag!O17</f>
        <v>:</v>
      </c>
      <c r="K14" s="61">
        <f>Eintrag!P17</f>
        <v>0</v>
      </c>
      <c r="L14" s="61" t="str">
        <f>Eintrag!Q17</f>
        <v>,</v>
      </c>
      <c r="M14" s="61">
        <f>Eintrag!R17</f>
        <v>0</v>
      </c>
      <c r="N14" s="61" t="str">
        <f>Eintrag!S17</f>
        <v>:</v>
      </c>
      <c r="O14" s="61">
        <f>Eintrag!T17</f>
        <v>0</v>
      </c>
      <c r="P14" s="63" t="str">
        <f>Eintrag!Y17</f>
        <v>]</v>
      </c>
      <c r="Q14" s="63"/>
      <c r="R14" s="63"/>
      <c r="S14" s="63"/>
      <c r="T14" s="63"/>
      <c r="U14" s="60" t="str">
        <f>Eintrag!AA17</f>
        <v>5.</v>
      </c>
      <c r="V14" s="60" t="str">
        <f>Eintrag!AB17</f>
        <v>Niederösterreich</v>
      </c>
      <c r="W14" s="62">
        <f>Eintrag!AC17</f>
        <v>0</v>
      </c>
      <c r="X14" s="62">
        <f>Eintrag!AD17</f>
        <v>0</v>
      </c>
      <c r="Y14" s="62">
        <f>Eintrag!AE17</f>
        <v>0</v>
      </c>
      <c r="Z14" s="62">
        <f>Eintrag!AF17</f>
        <v>0</v>
      </c>
      <c r="AA14" s="61">
        <f>Eintrag!AG17</f>
        <v>0</v>
      </c>
      <c r="AB14" s="62" t="str">
        <f>Eintrag!AH17</f>
        <v>/</v>
      </c>
      <c r="AC14" s="63">
        <f>Eintrag!AI17</f>
        <v>0</v>
      </c>
      <c r="AD14" s="61">
        <f>Eintrag!AJ17</f>
        <v>0</v>
      </c>
      <c r="AE14" s="61">
        <f>Eintrag!AK17</f>
        <v>0</v>
      </c>
      <c r="AF14" s="62" t="str">
        <f>Eintrag!AL17</f>
        <v>:</v>
      </c>
      <c r="AG14" s="63">
        <f>Eintrag!AM17</f>
        <v>0</v>
      </c>
      <c r="AH14" s="61">
        <f>Eintrag!AN17</f>
        <v>0</v>
      </c>
      <c r="AI14" s="111">
        <f>Eintrag!AO17</f>
        <v>0</v>
      </c>
      <c r="AJ14" s="109" t="e">
        <f>Eintrag!AP17</f>
        <v>#DIV/0!</v>
      </c>
    </row>
    <row r="15" spans="2:36" s="60" customFormat="1" ht="13.5">
      <c r="B15" s="60" t="str">
        <f>Eintrag!B18</f>
        <v>Schwaben</v>
      </c>
      <c r="C15" s="60" t="str">
        <f>Eintrag!C18</f>
        <v>:</v>
      </c>
      <c r="D15" s="60" t="str">
        <f>Eintrag!D18</f>
        <v>Niedersachsen</v>
      </c>
      <c r="E15" s="60">
        <f>Eintrag!E18</f>
        <v>0</v>
      </c>
      <c r="F15" s="60" t="str">
        <f>Eintrag!F18</f>
        <v>/</v>
      </c>
      <c r="G15" s="60">
        <f>Eintrag!G18</f>
        <v>0</v>
      </c>
      <c r="H15" s="61" t="str">
        <f>Eintrag!M18</f>
        <v>[</v>
      </c>
      <c r="I15" s="61">
        <v>0</v>
      </c>
      <c r="J15" s="61" t="str">
        <f>Eintrag!O18</f>
        <v>:</v>
      </c>
      <c r="K15" s="61">
        <f>Eintrag!P18</f>
        <v>0</v>
      </c>
      <c r="L15" s="61" t="str">
        <f>Eintrag!Q18</f>
        <v>,</v>
      </c>
      <c r="M15" s="61">
        <f>Eintrag!R18</f>
        <v>0</v>
      </c>
      <c r="N15" s="61" t="str">
        <f>Eintrag!S18</f>
        <v>:</v>
      </c>
      <c r="O15" s="61">
        <f>Eintrag!T18</f>
        <v>0</v>
      </c>
      <c r="P15" s="63" t="str">
        <f>Eintrag!Y18</f>
        <v>]</v>
      </c>
      <c r="Q15" s="63"/>
      <c r="R15" s="63"/>
      <c r="S15" s="63"/>
      <c r="T15" s="63"/>
      <c r="U15" s="60" t="str">
        <f>Eintrag!AA18</f>
        <v>6.</v>
      </c>
      <c r="V15" s="60" t="str">
        <f>Eintrag!AB18</f>
        <v>Rheinland</v>
      </c>
      <c r="W15" s="62">
        <f>Eintrag!AC18</f>
        <v>0</v>
      </c>
      <c r="X15" s="62">
        <f>Eintrag!AD18</f>
        <v>0</v>
      </c>
      <c r="Y15" s="62">
        <f>Eintrag!AE18</f>
        <v>0</v>
      </c>
      <c r="Z15" s="62">
        <f>Eintrag!AF18</f>
        <v>0</v>
      </c>
      <c r="AA15" s="61">
        <f>Eintrag!AG18</f>
        <v>0</v>
      </c>
      <c r="AB15" s="62" t="str">
        <f>Eintrag!AH18</f>
        <v>/</v>
      </c>
      <c r="AC15" s="63">
        <f>Eintrag!AI18</f>
        <v>0</v>
      </c>
      <c r="AD15" s="61">
        <f>Eintrag!AJ18</f>
        <v>0</v>
      </c>
      <c r="AE15" s="61">
        <f>Eintrag!AK18</f>
        <v>0</v>
      </c>
      <c r="AF15" s="62" t="str">
        <f>Eintrag!AL18</f>
        <v>:</v>
      </c>
      <c r="AG15" s="63">
        <f>Eintrag!AM18</f>
        <v>0</v>
      </c>
      <c r="AH15" s="61">
        <f>Eintrag!AN18</f>
        <v>0</v>
      </c>
      <c r="AI15" s="111">
        <f>Eintrag!AO18</f>
        <v>0</v>
      </c>
      <c r="AJ15" s="109" t="e">
        <f>Eintrag!AP18</f>
        <v>#DIV/0!</v>
      </c>
    </row>
    <row r="16" spans="2:20" s="60" customFormat="1" ht="13.5">
      <c r="B16" s="60" t="str">
        <f>Eintrag!B19</f>
        <v>Zürich-Schaffhausen</v>
      </c>
      <c r="C16" s="60" t="str">
        <f>Eintrag!C19</f>
        <v>:</v>
      </c>
      <c r="D16" s="60" t="str">
        <f>Eintrag!D19</f>
        <v>Rheinland</v>
      </c>
      <c r="E16" s="60">
        <f>Eintrag!E19</f>
        <v>0</v>
      </c>
      <c r="F16" s="60" t="str">
        <f>Eintrag!F19</f>
        <v>/</v>
      </c>
      <c r="G16" s="60">
        <f>Eintrag!G19</f>
        <v>0</v>
      </c>
      <c r="H16" s="61" t="str">
        <f>Eintrag!M19</f>
        <v>[</v>
      </c>
      <c r="I16" s="61">
        <v>0</v>
      </c>
      <c r="J16" s="61" t="str">
        <f>Eintrag!O19</f>
        <v>:</v>
      </c>
      <c r="K16" s="61">
        <f>Eintrag!P19</f>
        <v>0</v>
      </c>
      <c r="L16" s="61" t="str">
        <f>Eintrag!Q19</f>
        <v>,</v>
      </c>
      <c r="M16" s="61">
        <f>Eintrag!R19</f>
        <v>0</v>
      </c>
      <c r="N16" s="61" t="str">
        <f>Eintrag!S19</f>
        <v>:</v>
      </c>
      <c r="O16" s="61">
        <f>Eintrag!T19</f>
        <v>0</v>
      </c>
      <c r="P16" s="63" t="str">
        <f>Eintrag!Y19</f>
        <v>]</v>
      </c>
      <c r="Q16" s="63"/>
      <c r="R16" s="63"/>
      <c r="S16" s="63"/>
      <c r="T16" s="63"/>
    </row>
    <row r="17" spans="2:20" s="60" customFormat="1" ht="13.5">
      <c r="B17" s="60" t="str">
        <f>Eintrag!B20</f>
        <v>Oberösterreich</v>
      </c>
      <c r="C17" s="60" t="str">
        <f>Eintrag!C20</f>
        <v>:</v>
      </c>
      <c r="D17" s="60" t="str">
        <f>Eintrag!D20</f>
        <v>Niedersachsen</v>
      </c>
      <c r="E17" s="60">
        <f>Eintrag!E20</f>
        <v>0</v>
      </c>
      <c r="F17" s="60" t="str">
        <f>Eintrag!F20</f>
        <v>/</v>
      </c>
      <c r="G17" s="60">
        <f>Eintrag!G20</f>
        <v>0</v>
      </c>
      <c r="H17" s="61" t="str">
        <f>Eintrag!M20</f>
        <v>[</v>
      </c>
      <c r="I17" s="61">
        <v>0</v>
      </c>
      <c r="J17" s="61" t="str">
        <f>Eintrag!O20</f>
        <v>:</v>
      </c>
      <c r="K17" s="61">
        <f>Eintrag!P20</f>
        <v>0</v>
      </c>
      <c r="L17" s="61" t="str">
        <f>Eintrag!Q20</f>
        <v>,</v>
      </c>
      <c r="M17" s="61">
        <f>Eintrag!R20</f>
        <v>0</v>
      </c>
      <c r="N17" s="61" t="str">
        <f>Eintrag!S20</f>
        <v>:</v>
      </c>
      <c r="O17" s="61">
        <f>Eintrag!T20</f>
        <v>0</v>
      </c>
      <c r="P17" s="63" t="str">
        <f>Eintrag!Y20</f>
        <v>]</v>
      </c>
      <c r="Q17" s="63"/>
      <c r="R17" s="63"/>
      <c r="S17" s="63"/>
      <c r="T17" s="63"/>
    </row>
    <row r="18" spans="2:20" s="60" customFormat="1" ht="13.5">
      <c r="B18" s="60" t="str">
        <f>Eintrag!B21</f>
        <v>Zürich-Schaffhausen</v>
      </c>
      <c r="C18" s="60" t="str">
        <f>Eintrag!C21</f>
        <v>:</v>
      </c>
      <c r="D18" s="60" t="str">
        <f>Eintrag!D21</f>
        <v>Niederösterreich</v>
      </c>
      <c r="E18" s="60">
        <f>Eintrag!E21</f>
        <v>0</v>
      </c>
      <c r="F18" s="60" t="str">
        <f>Eintrag!F21</f>
        <v>/</v>
      </c>
      <c r="G18" s="60">
        <f>Eintrag!G21</f>
        <v>0</v>
      </c>
      <c r="H18" s="61" t="str">
        <f>Eintrag!M21</f>
        <v>[</v>
      </c>
      <c r="I18" s="61">
        <v>0</v>
      </c>
      <c r="J18" s="61" t="str">
        <f>Eintrag!O21</f>
        <v>:</v>
      </c>
      <c r="K18" s="61">
        <f>Eintrag!P21</f>
        <v>0</v>
      </c>
      <c r="L18" s="61" t="str">
        <f>Eintrag!Q21</f>
        <v>,</v>
      </c>
      <c r="M18" s="61">
        <f>Eintrag!R21</f>
        <v>0</v>
      </c>
      <c r="N18" s="61" t="str">
        <f>Eintrag!S21</f>
        <v>:</v>
      </c>
      <c r="O18" s="61">
        <f>Eintrag!T21</f>
        <v>0</v>
      </c>
      <c r="P18" s="63" t="str">
        <f>Eintrag!Y21</f>
        <v>]</v>
      </c>
      <c r="Q18" s="63"/>
      <c r="R18" s="63"/>
      <c r="S18" s="63"/>
      <c r="T18" s="63"/>
    </row>
    <row r="19" spans="2:20" s="60" customFormat="1" ht="13.5">
      <c r="B19" s="60" t="str">
        <f>Eintrag!B22</f>
        <v>Schwaben</v>
      </c>
      <c r="C19" s="60" t="str">
        <f>Eintrag!C22</f>
        <v>:</v>
      </c>
      <c r="D19" s="60" t="str">
        <f>Eintrag!D22</f>
        <v>Rheinland</v>
      </c>
      <c r="E19" s="60">
        <f>Eintrag!E22</f>
        <v>0</v>
      </c>
      <c r="F19" s="60" t="str">
        <f>Eintrag!F22</f>
        <v>/</v>
      </c>
      <c r="G19" s="60">
        <f>Eintrag!G22</f>
        <v>0</v>
      </c>
      <c r="H19" s="61" t="str">
        <f>Eintrag!M22</f>
        <v>[</v>
      </c>
      <c r="I19" s="61">
        <v>0</v>
      </c>
      <c r="J19" s="61" t="str">
        <f>Eintrag!O22</f>
        <v>:</v>
      </c>
      <c r="K19" s="61">
        <f>Eintrag!P22</f>
        <v>0</v>
      </c>
      <c r="L19" s="61" t="str">
        <f>Eintrag!Q22</f>
        <v>,</v>
      </c>
      <c r="M19" s="61">
        <f>Eintrag!R22</f>
        <v>0</v>
      </c>
      <c r="N19" s="61" t="str">
        <f>Eintrag!S22</f>
        <v>:</v>
      </c>
      <c r="O19" s="61">
        <f>Eintrag!T22</f>
        <v>0</v>
      </c>
      <c r="P19" s="63" t="str">
        <f>Eintrag!Y22</f>
        <v>]</v>
      </c>
      <c r="Q19" s="63"/>
      <c r="R19" s="63"/>
      <c r="S19" s="63"/>
      <c r="T19" s="63"/>
    </row>
    <row r="20" spans="2:20" s="60" customFormat="1" ht="13.5">
      <c r="B20" s="60" t="str">
        <f>Eintrag!B23</f>
        <v>Niedersachsen</v>
      </c>
      <c r="C20" s="60" t="str">
        <f>Eintrag!C23</f>
        <v>:</v>
      </c>
      <c r="D20" s="60" t="str">
        <f>Eintrag!D23</f>
        <v>Niederösterreich</v>
      </c>
      <c r="E20" s="60">
        <f>Eintrag!E23</f>
        <v>0</v>
      </c>
      <c r="F20" s="60" t="str">
        <f>Eintrag!F23</f>
        <v>/</v>
      </c>
      <c r="G20" s="60">
        <f>Eintrag!G23</f>
        <v>0</v>
      </c>
      <c r="H20" s="61" t="str">
        <f>Eintrag!M23</f>
        <v>[</v>
      </c>
      <c r="I20" s="61">
        <v>0</v>
      </c>
      <c r="J20" s="61" t="str">
        <f>Eintrag!O23</f>
        <v>:</v>
      </c>
      <c r="K20" s="61">
        <f>Eintrag!P23</f>
        <v>0</v>
      </c>
      <c r="L20" s="61" t="str">
        <f>Eintrag!Q23</f>
        <v>,</v>
      </c>
      <c r="M20" s="61">
        <f>Eintrag!R23</f>
        <v>0</v>
      </c>
      <c r="N20" s="61" t="str">
        <f>Eintrag!S23</f>
        <v>:</v>
      </c>
      <c r="O20" s="61">
        <f>Eintrag!T23</f>
        <v>0</v>
      </c>
      <c r="P20" s="63" t="str">
        <f>Eintrag!Y23</f>
        <v>]</v>
      </c>
      <c r="Q20" s="63"/>
      <c r="R20" s="63"/>
      <c r="S20" s="63"/>
      <c r="T20" s="63"/>
    </row>
    <row r="21" spans="2:20" s="60" customFormat="1" ht="13.5">
      <c r="B21" s="60" t="str">
        <f>Eintrag!B24</f>
        <v>Oberösterreich</v>
      </c>
      <c r="C21" s="60" t="str">
        <f>Eintrag!C24</f>
        <v>:</v>
      </c>
      <c r="D21" s="60" t="str">
        <f>Eintrag!D24</f>
        <v>Rheinland</v>
      </c>
      <c r="E21" s="60">
        <f>Eintrag!E24</f>
        <v>0</v>
      </c>
      <c r="F21" s="60" t="str">
        <f>Eintrag!F24</f>
        <v>/</v>
      </c>
      <c r="G21" s="60">
        <f>Eintrag!G24</f>
        <v>0</v>
      </c>
      <c r="H21" s="61" t="str">
        <f>Eintrag!M24</f>
        <v>[</v>
      </c>
      <c r="I21" s="61">
        <v>0</v>
      </c>
      <c r="J21" s="61" t="str">
        <f>Eintrag!O24</f>
        <v>:</v>
      </c>
      <c r="K21" s="61">
        <f>Eintrag!P24</f>
        <v>0</v>
      </c>
      <c r="L21" s="61" t="str">
        <f>Eintrag!Q24</f>
        <v>,</v>
      </c>
      <c r="M21" s="61">
        <f>Eintrag!R24</f>
        <v>0</v>
      </c>
      <c r="N21" s="61" t="str">
        <f>Eintrag!S24</f>
        <v>:</v>
      </c>
      <c r="O21" s="61">
        <f>Eintrag!T24</f>
        <v>0</v>
      </c>
      <c r="P21" s="63" t="str">
        <f>Eintrag!Y24</f>
        <v>]</v>
      </c>
      <c r="Q21" s="63"/>
      <c r="R21" s="63"/>
      <c r="S21" s="63"/>
      <c r="T21" s="63"/>
    </row>
    <row r="22" spans="2:21" s="60" customFormat="1" ht="18">
      <c r="B22" s="60" t="str">
        <f>Eintrag!B25</f>
        <v>Schwaben</v>
      </c>
      <c r="C22" s="60" t="str">
        <f>Eintrag!C25</f>
        <v>:</v>
      </c>
      <c r="D22" s="60" t="str">
        <f>Eintrag!D25</f>
        <v>Zürich-Schaffhausen</v>
      </c>
      <c r="E22" s="60">
        <f>Eintrag!E25</f>
        <v>0</v>
      </c>
      <c r="F22" s="60" t="str">
        <f>Eintrag!F25</f>
        <v>/</v>
      </c>
      <c r="G22" s="60">
        <f>Eintrag!G25</f>
        <v>0</v>
      </c>
      <c r="H22" s="61" t="str">
        <f>Eintrag!M25</f>
        <v>[</v>
      </c>
      <c r="I22" s="61">
        <v>0</v>
      </c>
      <c r="J22" s="61" t="str">
        <f>Eintrag!O25</f>
        <v>:</v>
      </c>
      <c r="K22" s="61">
        <f>Eintrag!P25</f>
        <v>0</v>
      </c>
      <c r="L22" s="61" t="str">
        <f>Eintrag!Q25</f>
        <v>,</v>
      </c>
      <c r="M22" s="61">
        <f>Eintrag!R25</f>
        <v>0</v>
      </c>
      <c r="N22" s="61" t="str">
        <f>Eintrag!S25</f>
        <v>:</v>
      </c>
      <c r="O22" s="61">
        <f>Eintrag!T25</f>
        <v>0</v>
      </c>
      <c r="P22" s="63" t="str">
        <f>Eintrag!Y25</f>
        <v>]</v>
      </c>
      <c r="Q22" s="63"/>
      <c r="R22" s="63"/>
      <c r="S22" s="63"/>
      <c r="T22" s="63"/>
      <c r="U22" s="112" t="str">
        <f>Eintrag!AA25</f>
        <v>Endstand :</v>
      </c>
    </row>
    <row r="23" spans="2:22" s="192" customFormat="1" ht="13.5">
      <c r="B23" s="191" t="str">
        <f>Eintrag!A26</f>
        <v>Halbfinalspiele</v>
      </c>
      <c r="H23" s="193"/>
      <c r="I23" s="193"/>
      <c r="J23" s="193"/>
      <c r="K23" s="193"/>
      <c r="L23" s="193"/>
      <c r="M23" s="193"/>
      <c r="N23" s="193"/>
      <c r="O23" s="193"/>
      <c r="P23" s="194"/>
      <c r="Q23" s="194"/>
      <c r="R23" s="194"/>
      <c r="S23" s="194"/>
      <c r="T23" s="194"/>
      <c r="U23" s="194" t="str">
        <f>Eintrag!AA26</f>
        <v>1.</v>
      </c>
      <c r="V23" s="194">
        <f>Eintrag!AB26</f>
      </c>
    </row>
    <row r="24" spans="2:22" s="192" customFormat="1" ht="13.5">
      <c r="B24" s="192" t="str">
        <f>Eintrag!B27</f>
        <v>2.</v>
      </c>
      <c r="C24" s="192" t="str">
        <f>Eintrag!C27</f>
        <v>:</v>
      </c>
      <c r="D24" s="192" t="str">
        <f>Eintrag!D27</f>
        <v>3.</v>
      </c>
      <c r="E24" s="192">
        <f>Eintrag!E27</f>
        <v>0</v>
      </c>
      <c r="F24" s="192" t="str">
        <f>Eintrag!F27</f>
        <v>/</v>
      </c>
      <c r="G24" s="192">
        <f>Eintrag!G27</f>
        <v>0</v>
      </c>
      <c r="H24" s="193" t="str">
        <f>Eintrag!M27</f>
        <v>[</v>
      </c>
      <c r="I24" s="193">
        <f>Eintrag!N27</f>
        <v>0</v>
      </c>
      <c r="J24" s="193" t="str">
        <f>Eintrag!O27</f>
        <v>:</v>
      </c>
      <c r="K24" s="193">
        <f>Eintrag!P27</f>
        <v>0</v>
      </c>
      <c r="L24" s="193" t="str">
        <f>Eintrag!Q27</f>
        <v>,</v>
      </c>
      <c r="M24" s="193">
        <f>Eintrag!R27</f>
        <v>0</v>
      </c>
      <c r="N24" s="193" t="str">
        <f>Eintrag!S27</f>
        <v>:</v>
      </c>
      <c r="O24" s="193">
        <f>Eintrag!T27</f>
        <v>0</v>
      </c>
      <c r="P24" s="193" t="str">
        <f>Eintrag!U27</f>
        <v>,</v>
      </c>
      <c r="Q24" s="193">
        <f>Eintrag!V27</f>
        <v>0</v>
      </c>
      <c r="R24" s="193" t="str">
        <f>Eintrag!W27</f>
        <v>:</v>
      </c>
      <c r="S24" s="193">
        <f>Eintrag!X27</f>
        <v>0</v>
      </c>
      <c r="T24" s="194" t="str">
        <f>Eintrag!Y27</f>
        <v>]</v>
      </c>
      <c r="U24" s="194" t="str">
        <f>Eintrag!AA27</f>
        <v>2.</v>
      </c>
      <c r="V24" s="194">
        <f>Eintrag!AB27</f>
      </c>
    </row>
    <row r="25" spans="2:22" s="192" customFormat="1" ht="13.5">
      <c r="B25" s="192" t="str">
        <f>Eintrag!B28</f>
        <v>1.</v>
      </c>
      <c r="C25" s="192" t="str">
        <f>Eintrag!C28</f>
        <v>:</v>
      </c>
      <c r="D25" s="192" t="str">
        <f>Eintrag!D28</f>
        <v>4.</v>
      </c>
      <c r="E25" s="192">
        <f>Eintrag!E28</f>
        <v>0</v>
      </c>
      <c r="F25" s="192" t="str">
        <f>Eintrag!F28</f>
        <v>/</v>
      </c>
      <c r="G25" s="192">
        <f>Eintrag!G28</f>
        <v>0</v>
      </c>
      <c r="H25" s="193" t="str">
        <f>Eintrag!M28</f>
        <v>[</v>
      </c>
      <c r="I25" s="193">
        <f>Eintrag!N28</f>
        <v>0</v>
      </c>
      <c r="J25" s="193" t="str">
        <f>Eintrag!O28</f>
        <v>:</v>
      </c>
      <c r="K25" s="193">
        <f>Eintrag!P28</f>
        <v>0</v>
      </c>
      <c r="L25" s="193" t="str">
        <f>Eintrag!Q28</f>
        <v>,</v>
      </c>
      <c r="M25" s="193">
        <f>Eintrag!R28</f>
        <v>0</v>
      </c>
      <c r="N25" s="193" t="str">
        <f>Eintrag!S28</f>
        <v>:</v>
      </c>
      <c r="O25" s="193">
        <f>Eintrag!T28</f>
        <v>0</v>
      </c>
      <c r="P25" s="193" t="str">
        <f>Eintrag!U28</f>
        <v>,</v>
      </c>
      <c r="Q25" s="193">
        <f>Eintrag!V28</f>
        <v>0</v>
      </c>
      <c r="R25" s="193" t="str">
        <f>Eintrag!W28</f>
        <v>:</v>
      </c>
      <c r="S25" s="193">
        <f>Eintrag!X28</f>
        <v>0</v>
      </c>
      <c r="T25" s="194" t="str">
        <f>Eintrag!Y28</f>
        <v>]</v>
      </c>
      <c r="U25" s="194" t="str">
        <f>Eintrag!AA28</f>
        <v>3.</v>
      </c>
      <c r="V25" s="194">
        <f>Eintrag!AB28</f>
      </c>
    </row>
    <row r="26" spans="2:22" s="192" customFormat="1" ht="13.5">
      <c r="B26" s="191" t="str">
        <f>Eintrag!A29</f>
        <v>Finalspiele</v>
      </c>
      <c r="C26" s="192">
        <f>Eintrag!C29</f>
        <v>0</v>
      </c>
      <c r="D26" s="192">
        <f>Eintrag!D29</f>
        <v>0</v>
      </c>
      <c r="E26" s="192">
        <f>Eintrag!E29</f>
        <v>0</v>
      </c>
      <c r="F26" s="192">
        <f>Eintrag!F29</f>
        <v>0</v>
      </c>
      <c r="G26" s="192">
        <f>Eintrag!G29</f>
        <v>0</v>
      </c>
      <c r="H26" s="193">
        <f>Eintrag!M29</f>
        <v>0</v>
      </c>
      <c r="I26" s="193">
        <f>Eintrag!N29</f>
        <v>0</v>
      </c>
      <c r="J26" s="193">
        <f>Eintrag!O29</f>
        <v>0</v>
      </c>
      <c r="K26" s="193">
        <f>Eintrag!P29</f>
        <v>0</v>
      </c>
      <c r="L26" s="193">
        <f>Eintrag!Q29</f>
        <v>0</v>
      </c>
      <c r="M26" s="193">
        <f>Eintrag!R29</f>
        <v>0</v>
      </c>
      <c r="N26" s="193">
        <f>Eintrag!S29</f>
        <v>0</v>
      </c>
      <c r="O26" s="193">
        <f>Eintrag!T29</f>
        <v>0</v>
      </c>
      <c r="P26" s="193">
        <f>Eintrag!U29</f>
        <v>0</v>
      </c>
      <c r="Q26" s="193">
        <f>Eintrag!V29</f>
        <v>0</v>
      </c>
      <c r="R26" s="193">
        <f>Eintrag!W29</f>
        <v>0</v>
      </c>
      <c r="S26" s="193">
        <f>Eintrag!X29</f>
        <v>0</v>
      </c>
      <c r="T26" s="194">
        <f>Eintrag!Y29</f>
        <v>0</v>
      </c>
      <c r="U26" s="194" t="str">
        <f>Eintrag!AA29</f>
        <v>4.</v>
      </c>
      <c r="V26" s="194">
        <f>Eintrag!AB29</f>
      </c>
    </row>
    <row r="27" spans="2:22" s="192" customFormat="1" ht="13.5">
      <c r="B27" s="192" t="str">
        <f>Eintrag!B30</f>
        <v>Verl. Sp.16</v>
      </c>
      <c r="C27" s="192" t="str">
        <f>Eintrag!C30</f>
        <v>:</v>
      </c>
      <c r="D27" s="192" t="str">
        <f>Eintrag!D30</f>
        <v>Verl. Sp.17</v>
      </c>
      <c r="E27" s="192">
        <f>Eintrag!E30</f>
        <v>0</v>
      </c>
      <c r="F27" s="192" t="str">
        <f>Eintrag!F30</f>
        <v>/</v>
      </c>
      <c r="G27" s="192">
        <f>Eintrag!G30</f>
        <v>0</v>
      </c>
      <c r="H27" s="193" t="str">
        <f>Eintrag!M30</f>
        <v>[</v>
      </c>
      <c r="I27" s="193">
        <f>Eintrag!N30</f>
        <v>0</v>
      </c>
      <c r="J27" s="193" t="str">
        <f>Eintrag!O30</f>
        <v>:</v>
      </c>
      <c r="K27" s="193">
        <f>Eintrag!P30</f>
        <v>0</v>
      </c>
      <c r="L27" s="193" t="str">
        <f>Eintrag!Q30</f>
        <v>,</v>
      </c>
      <c r="M27" s="193">
        <f>Eintrag!R30</f>
        <v>0</v>
      </c>
      <c r="N27" s="193" t="str">
        <f>Eintrag!S30</f>
        <v>:</v>
      </c>
      <c r="O27" s="193">
        <f>Eintrag!T30</f>
        <v>0</v>
      </c>
      <c r="P27" s="193" t="str">
        <f>Eintrag!U30</f>
        <v>,</v>
      </c>
      <c r="Q27" s="193">
        <f>Eintrag!V30</f>
        <v>0</v>
      </c>
      <c r="R27" s="193" t="str">
        <f>Eintrag!W30</f>
        <v>:</v>
      </c>
      <c r="S27" s="193">
        <f>Eintrag!X30</f>
        <v>0</v>
      </c>
      <c r="T27" s="194" t="str">
        <f>Eintrag!Y30</f>
        <v>]</v>
      </c>
      <c r="U27" s="194" t="str">
        <f>Eintrag!AA30</f>
        <v>5.</v>
      </c>
      <c r="V27" s="194">
        <f>Eintrag!AB30</f>
      </c>
    </row>
    <row r="28" spans="2:22" s="192" customFormat="1" ht="13.5">
      <c r="B28" s="192" t="str">
        <f>Eintrag!B31</f>
        <v>Sieger Sp. 16</v>
      </c>
      <c r="C28" s="192" t="str">
        <f>Eintrag!C31</f>
        <v>:</v>
      </c>
      <c r="D28" s="192" t="str">
        <f>Eintrag!D31</f>
        <v>Sieger Sp.17</v>
      </c>
      <c r="E28" s="192">
        <f>Eintrag!E31</f>
        <v>0</v>
      </c>
      <c r="F28" s="192" t="str">
        <f>Eintrag!F31</f>
        <v>/</v>
      </c>
      <c r="G28" s="192">
        <f>Eintrag!G31</f>
        <v>0</v>
      </c>
      <c r="H28" s="193" t="str">
        <f>Eintrag!M31</f>
        <v>[</v>
      </c>
      <c r="I28" s="193">
        <f>Eintrag!N31</f>
        <v>0</v>
      </c>
      <c r="J28" s="193" t="str">
        <f>Eintrag!O31</f>
        <v>:</v>
      </c>
      <c r="K28" s="193">
        <f>Eintrag!P31</f>
        <v>0</v>
      </c>
      <c r="L28" s="193" t="str">
        <f>Eintrag!Q31</f>
        <v>,</v>
      </c>
      <c r="M28" s="193">
        <f>Eintrag!R31</f>
        <v>0</v>
      </c>
      <c r="N28" s="193" t="str">
        <f>Eintrag!S31</f>
        <v>:</v>
      </c>
      <c r="O28" s="193">
        <f>Eintrag!T31</f>
        <v>0</v>
      </c>
      <c r="P28" s="193" t="str">
        <f>Eintrag!U31</f>
        <v>,</v>
      </c>
      <c r="Q28" s="193">
        <f>Eintrag!V31</f>
        <v>0</v>
      </c>
      <c r="R28" s="193" t="str">
        <f>Eintrag!W31</f>
        <v>:</v>
      </c>
      <c r="S28" s="193">
        <f>Eintrag!X31</f>
        <v>0</v>
      </c>
      <c r="T28" s="194" t="str">
        <f>Eintrag!Y31</f>
        <v>]</v>
      </c>
      <c r="U28" s="194" t="str">
        <f>Eintrag!AA31</f>
        <v>6.</v>
      </c>
      <c r="V28" s="194">
        <f>Eintrag!AB31</f>
      </c>
    </row>
    <row r="29" spans="2:38" s="192" customFormat="1" ht="13.5">
      <c r="B29" s="265">
        <f>AL29</f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K29" s="192">
        <f>Datenblatt!A36</f>
        <v>0</v>
      </c>
      <c r="AL29" s="192">
        <f>IF(AK29=0,"",AK29)</f>
      </c>
    </row>
    <row r="30" spans="2:38" s="192" customFormat="1" ht="13.5">
      <c r="B30" s="265" t="str">
        <f>AL30</f>
        <v>Herzliche Gratulation dem Turniersieger!!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K30" s="192" t="str">
        <f>Datenblatt!A37</f>
        <v>Herzliche Gratulation dem Turniersieger!!</v>
      </c>
      <c r="AL30" s="192" t="str">
        <f>IF(AK30=0,"",AK30)</f>
        <v>Herzliche Gratulation dem Turniersieger!!</v>
      </c>
    </row>
    <row r="31" spans="2:38" s="192" customFormat="1" ht="13.5">
      <c r="B31" s="265">
        <f>AL31</f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K31" s="192">
        <f>Datenblatt!A38</f>
        <v>0</v>
      </c>
      <c r="AL31" s="192">
        <f>IF(AK31=0,"",AK31)</f>
      </c>
    </row>
    <row r="32" spans="2:35" ht="12.75">
      <c r="B32" s="266">
        <f>Datenblatt!D1</f>
        <v>0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</row>
  </sheetData>
  <sheetProtection/>
  <mergeCells count="7">
    <mergeCell ref="B31:AI31"/>
    <mergeCell ref="B32:AI32"/>
    <mergeCell ref="K4:V4"/>
    <mergeCell ref="AA8:AD8"/>
    <mergeCell ref="AE8:AH8"/>
    <mergeCell ref="B29:AI29"/>
    <mergeCell ref="B30:AI30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FBC Askö URFAHR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Weiss</dc:creator>
  <cp:keywords/>
  <dc:description/>
  <cp:lastModifiedBy>Ein Microsoft Office-Anwender</cp:lastModifiedBy>
  <cp:lastPrinted>2015-09-30T08:41:27Z</cp:lastPrinted>
  <dcterms:created xsi:type="dcterms:W3CDTF">2001-05-29T06:36:37Z</dcterms:created>
  <dcterms:modified xsi:type="dcterms:W3CDTF">2017-10-07T06:55:51Z</dcterms:modified>
  <cp:category/>
  <cp:version/>
  <cp:contentType/>
  <cp:contentStatus/>
</cp:coreProperties>
</file>